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yuki\Desktop\"/>
    </mc:Choice>
  </mc:AlternateContent>
  <xr:revisionPtr revIDLastSave="0" documentId="13_ncr:1_{68E40E3D-8AA0-4DC2-B460-3F851F7C8D4F}" xr6:coauthVersionLast="45" xr6:coauthVersionMax="45" xr10:uidLastSave="{00000000-0000-0000-0000-000000000000}"/>
  <bookViews>
    <workbookView xWindow="-120" yWindow="-120" windowWidth="29040" windowHeight="15840" xr2:uid="{91807AFA-D90A-4CED-AE02-78742D996768}"/>
  </bookViews>
  <sheets>
    <sheet name="四則演算" sheetId="1" r:id="rId1"/>
    <sheet name="SUM" sheetId="4" r:id="rId2"/>
    <sheet name="AVERAGE" sheetId="5" r:id="rId3"/>
    <sheet name="MAX" sheetId="6" r:id="rId4"/>
    <sheet name="MIN" sheetId="7" r:id="rId5"/>
    <sheet name="COUNT" sheetId="8" r:id="rId6"/>
    <sheet name="COUNTA" sheetId="9" r:id="rId7"/>
    <sheet name="COUNTBLANK" sheetId="10" r:id="rId8"/>
    <sheet name="ROUND" sheetId="39" r:id="rId9"/>
    <sheet name="ROUNDUP" sheetId="40" r:id="rId10"/>
    <sheet name="ROUNDDOWN" sheetId="41" r:id="rId11"/>
    <sheet name="COUNTIF" sheetId="11" r:id="rId12"/>
    <sheet name="絶対参照" sheetId="12" r:id="rId13"/>
    <sheet name="SUMIF" sheetId="13" r:id="rId14"/>
    <sheet name="AVERAGEIF" sheetId="14" r:id="rId15"/>
    <sheet name="VLOOKUP" sheetId="15" r:id="rId16"/>
    <sheet name="COLUMN,COLUMNS" sheetId="50" r:id="rId17"/>
    <sheet name="IF" sheetId="16" r:id="rId18"/>
    <sheet name="IFERROR" sheetId="24" r:id="rId19"/>
    <sheet name="AND" sheetId="17" r:id="rId20"/>
    <sheet name="OR" sheetId="18" r:id="rId21"/>
    <sheet name="NOT" sheetId="19" r:id="rId22"/>
    <sheet name="INDEX" sheetId="22" r:id="rId23"/>
    <sheet name="MATCH" sheetId="23" r:id="rId24"/>
    <sheet name="TODAY,NOW" sheetId="26" r:id="rId25"/>
    <sheet name="EOMONTH" sheetId="25" r:id="rId26"/>
    <sheet name="COUNTIFS" sheetId="27" r:id="rId27"/>
    <sheet name="SUMIFS" sheetId="28" r:id="rId28"/>
    <sheet name="AVERAGEIFS" sheetId="29" r:id="rId29"/>
    <sheet name="UPPER,LOWER,PROPER,JIS,ASC" sheetId="44" r:id="rId30"/>
    <sheet name="YEAR,MONTH,DAY" sheetId="32" r:id="rId31"/>
    <sheet name="LEFT,MID,RIGHT" sheetId="36" r:id="rId32"/>
    <sheet name="DATE" sheetId="35" r:id="rId33"/>
    <sheet name="FIND" sheetId="45" r:id="rId34"/>
    <sheet name="REPLACE" sheetId="66" r:id="rId35"/>
    <sheet name="SUBSTITUTE" sheetId="67" r:id="rId36"/>
    <sheet name="LEN,LENB" sheetId="53" r:id="rId37"/>
    <sheet name="TEXT" sheetId="47" r:id="rId38"/>
    <sheet name="CONCATENATE" sheetId="46" r:id="rId39"/>
    <sheet name="VALUE" sheetId="48" r:id="rId40"/>
    <sheet name="ROW,ROWS" sheetId="49" r:id="rId41"/>
    <sheet name="LARGE" sheetId="51" r:id="rId42"/>
    <sheet name="SMALL" sheetId="52" r:id="rId43"/>
    <sheet name="TRIM" sheetId="54" r:id="rId44"/>
    <sheet name="DETEDIF" sheetId="55" r:id="rId45"/>
    <sheet name="WEEKDAY" sheetId="56" r:id="rId46"/>
    <sheet name="NETWORKDAYS" sheetId="57" r:id="rId47"/>
    <sheet name="WORKDAY" sheetId="58" r:id="rId48"/>
    <sheet name="INDIRECT" sheetId="59" r:id="rId49"/>
    <sheet name="PHONETIC" sheetId="60" r:id="rId50"/>
    <sheet name="SUBTOTAL" sheetId="61" r:id="rId51"/>
    <sheet name="RANK" sheetId="64" r:id="rId52"/>
    <sheet name="HOUR,MINUTE,SECOND" sheetId="62" r:id="rId53"/>
    <sheet name="TIME" sheetId="63" r:id="rId54"/>
    <sheet name="CEILING,FLOOR" sheetId="65" r:id="rId55"/>
    <sheet name="MOD" sheetId="68" r:id="rId56"/>
    <sheet name="OFFSET" sheetId="69" r:id="rId57"/>
    <sheet name="HLOOKUP" sheetId="70" r:id="rId58"/>
    <sheet name="PRODUCT" sheetId="72" r:id="rId59"/>
    <sheet name="CHAR" sheetId="73" r:id="rId60"/>
    <sheet name="CLEAN" sheetId="74" r:id="rId61"/>
    <sheet name="ABS" sheetId="75" r:id="rId62"/>
    <sheet name="ISERROR" sheetId="76" r:id="rId63"/>
  </sheets>
  <definedNames>
    <definedName name="_xlnm._FilterDatabase" localSheetId="54" hidden="1">'CEILING,FLOOR'!$B$8:$C$8</definedName>
    <definedName name="_xlnm._FilterDatabase" localSheetId="52" hidden="1">'HOUR,MINUTE,SECOND'!$B$8:$B$8</definedName>
    <definedName name="_xlnm._FilterDatabase" localSheetId="48" hidden="1">INDIRECT!$B$9:$D$10</definedName>
    <definedName name="_xlnm._FilterDatabase" localSheetId="46" hidden="1">NETWORKDAYS!$B$5:$D$11</definedName>
    <definedName name="_xlnm._FilterDatabase" localSheetId="49" hidden="1">PHONETIC!$B$5:$F$5</definedName>
    <definedName name="_xlnm._FilterDatabase" localSheetId="34" hidden="1">REPLACE!$B$8:$B$8</definedName>
    <definedName name="_xlnm._FilterDatabase" localSheetId="35" hidden="1">SUBSTITUTE!$B$8:$B$8</definedName>
    <definedName name="_xlnm._FilterDatabase" localSheetId="50" hidden="1">SUBTOTAL!$B$8:$C$13</definedName>
    <definedName name="_xlnm._FilterDatabase" localSheetId="53" hidden="1">TIME!$B$8:$F$8</definedName>
    <definedName name="_xlnm._FilterDatabase" localSheetId="43" hidden="1">TRIM!$B$5:$C$11</definedName>
    <definedName name="_xlnm._FilterDatabase" localSheetId="45" hidden="1">WEEKDAY!$B$5:$D$11</definedName>
    <definedName name="_xlnm._FilterDatabase" localSheetId="47" hidden="1">WORKDAY!$B$5:$D$11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76" l="1"/>
  <c r="E8" i="76"/>
  <c r="E6" i="76"/>
  <c r="D7" i="75"/>
  <c r="D8" i="75"/>
  <c r="E7" i="35" l="1"/>
  <c r="E8" i="35"/>
  <c r="E6" i="35"/>
  <c r="D7" i="35"/>
  <c r="D8" i="35"/>
  <c r="D6" i="35"/>
  <c r="C7" i="35"/>
  <c r="C8" i="35"/>
  <c r="C6" i="35"/>
  <c r="G12" i="35"/>
  <c r="C16" i="54" l="1"/>
  <c r="C17" i="54"/>
  <c r="C18" i="54"/>
  <c r="C19" i="54"/>
  <c r="C20" i="54"/>
  <c r="C15" i="54"/>
  <c r="B13" i="68" l="1"/>
  <c r="B14" i="68"/>
  <c r="B15" i="68"/>
  <c r="B16" i="68"/>
  <c r="B17" i="68"/>
  <c r="B12" i="68"/>
  <c r="E13" i="62"/>
  <c r="E14" i="62"/>
  <c r="E12" i="62"/>
  <c r="C5" i="61"/>
  <c r="B6" i="57"/>
  <c r="D6" i="57" s="1"/>
  <c r="B9" i="57"/>
  <c r="D9" i="57" s="1"/>
  <c r="C7" i="56"/>
  <c r="C8" i="56"/>
  <c r="C9" i="56"/>
  <c r="C10" i="56"/>
  <c r="C11" i="56"/>
  <c r="C6" i="56"/>
  <c r="C8" i="55"/>
  <c r="H8" i="53"/>
  <c r="G8" i="53"/>
  <c r="H7" i="53"/>
  <c r="G7" i="53"/>
  <c r="H6" i="53"/>
  <c r="G6" i="53"/>
  <c r="C7" i="53"/>
  <c r="D7" i="53"/>
  <c r="C8" i="53"/>
  <c r="D8" i="53"/>
  <c r="D6" i="53"/>
  <c r="C6" i="53"/>
  <c r="E11" i="52"/>
  <c r="E10" i="52"/>
  <c r="E9" i="52"/>
  <c r="E8" i="52"/>
  <c r="E7" i="52"/>
  <c r="E6" i="52"/>
  <c r="E7" i="51"/>
  <c r="E8" i="51"/>
  <c r="E9" i="51"/>
  <c r="E10" i="51"/>
  <c r="E11" i="51"/>
  <c r="E6" i="51"/>
  <c r="D12" i="50"/>
  <c r="E12" i="50"/>
  <c r="F12" i="50"/>
  <c r="C12" i="50"/>
  <c r="C15" i="48"/>
  <c r="C16" i="48"/>
  <c r="C17" i="48"/>
  <c r="D7" i="48"/>
  <c r="D8" i="48"/>
  <c r="D9" i="48"/>
  <c r="D10" i="48"/>
  <c r="D6" i="48"/>
  <c r="D12" i="46"/>
  <c r="E12" i="46"/>
  <c r="C12" i="46"/>
  <c r="E6" i="40" l="1"/>
  <c r="E6" i="41"/>
  <c r="D16" i="35"/>
  <c r="G14" i="29" l="1"/>
  <c r="G13" i="29"/>
  <c r="G12" i="29"/>
  <c r="G11" i="29"/>
  <c r="G10" i="29"/>
  <c r="G9" i="29"/>
  <c r="G8" i="29"/>
  <c r="G7" i="29"/>
  <c r="G6" i="29"/>
  <c r="G14" i="28"/>
  <c r="G13" i="28"/>
  <c r="G12" i="28"/>
  <c r="G11" i="28"/>
  <c r="G10" i="28"/>
  <c r="G9" i="28"/>
  <c r="G8" i="28"/>
  <c r="G7" i="28"/>
  <c r="G6" i="28"/>
  <c r="G14" i="27"/>
  <c r="G13" i="27"/>
  <c r="G12" i="27"/>
  <c r="G11" i="27"/>
  <c r="G10" i="27"/>
  <c r="G9" i="27"/>
  <c r="G8" i="27"/>
  <c r="G7" i="27"/>
  <c r="G6" i="27"/>
  <c r="G6" i="25"/>
  <c r="D10" i="26"/>
  <c r="D10" i="25"/>
  <c r="D6" i="24"/>
  <c r="D7" i="24"/>
  <c r="D8" i="24"/>
  <c r="D14" i="24"/>
  <c r="F14" i="24" s="1"/>
  <c r="C14" i="24"/>
  <c r="D13" i="24"/>
  <c r="F13" i="24" s="1"/>
  <c r="C13" i="24"/>
  <c r="D12" i="24"/>
  <c r="F12" i="24" s="1"/>
  <c r="C12" i="24"/>
  <c r="D11" i="24"/>
  <c r="F11" i="24" s="1"/>
  <c r="C11" i="24"/>
  <c r="F12" i="23"/>
  <c r="F13" i="23"/>
  <c r="F14" i="23"/>
  <c r="F11" i="23"/>
  <c r="E14" i="19"/>
  <c r="E13" i="19"/>
  <c r="E12" i="19"/>
  <c r="E11" i="19"/>
  <c r="E10" i="19"/>
  <c r="E9" i="19"/>
  <c r="E8" i="19"/>
  <c r="E7" i="19"/>
  <c r="E6" i="19"/>
  <c r="D24" i="16"/>
  <c r="F24" i="16" s="1"/>
  <c r="D25" i="16"/>
  <c r="F25" i="16" s="1"/>
  <c r="D26" i="16"/>
  <c r="F26" i="16" s="1"/>
  <c r="D23" i="16"/>
  <c r="F23" i="16" s="1"/>
  <c r="C24" i="16"/>
  <c r="C25" i="16"/>
  <c r="C26" i="16"/>
  <c r="C23" i="16"/>
  <c r="E14" i="18"/>
  <c r="E13" i="18"/>
  <c r="E12" i="18"/>
  <c r="E11" i="18"/>
  <c r="E10" i="18"/>
  <c r="E9" i="18"/>
  <c r="E8" i="18"/>
  <c r="E7" i="18"/>
  <c r="E6" i="18"/>
  <c r="E14" i="17"/>
  <c r="E13" i="17"/>
  <c r="E12" i="17"/>
  <c r="E11" i="17"/>
  <c r="E10" i="17"/>
  <c r="E9" i="17"/>
  <c r="E8" i="17"/>
  <c r="E7" i="17"/>
  <c r="E6" i="17"/>
  <c r="E14" i="16"/>
  <c r="E13" i="16"/>
  <c r="E12" i="16"/>
  <c r="E11" i="16"/>
  <c r="E10" i="16"/>
  <c r="E9" i="16"/>
  <c r="E8" i="16"/>
  <c r="E7" i="16"/>
  <c r="E6" i="16"/>
  <c r="F14" i="14"/>
  <c r="F13" i="14"/>
  <c r="F12" i="14"/>
  <c r="F11" i="14"/>
  <c r="F10" i="14"/>
  <c r="F9" i="14"/>
  <c r="F8" i="14"/>
  <c r="F7" i="14"/>
  <c r="F6" i="14"/>
  <c r="F14" i="13" l="1"/>
  <c r="F13" i="13"/>
  <c r="F12" i="13"/>
  <c r="F11" i="13"/>
  <c r="F10" i="13"/>
  <c r="F9" i="13"/>
  <c r="F8" i="13"/>
  <c r="F7" i="13"/>
  <c r="F6" i="13"/>
</calcChain>
</file>

<file path=xl/sharedStrings.xml><?xml version="1.0" encoding="utf-8"?>
<sst xmlns="http://schemas.openxmlformats.org/spreadsheetml/2006/main" count="1256" uniqueCount="434">
  <si>
    <t>四則演算の練習</t>
    <rPh sb="0" eb="2">
      <t>シソク</t>
    </rPh>
    <rPh sb="2" eb="4">
      <t>エンザン</t>
    </rPh>
    <rPh sb="5" eb="7">
      <t>レンシュウ</t>
    </rPh>
    <phoneticPr fontId="3"/>
  </si>
  <si>
    <t>【足し算、引き算、掛け算、割り算】</t>
    <rPh sb="1" eb="2">
      <t>タ</t>
    </rPh>
    <rPh sb="3" eb="4">
      <t>ザン</t>
    </rPh>
    <rPh sb="5" eb="6">
      <t>ヒ</t>
    </rPh>
    <rPh sb="7" eb="8">
      <t>ザン</t>
    </rPh>
    <rPh sb="9" eb="10">
      <t>カ</t>
    </rPh>
    <rPh sb="11" eb="12">
      <t>ザン</t>
    </rPh>
    <rPh sb="13" eb="14">
      <t>ワ</t>
    </rPh>
    <rPh sb="15" eb="16">
      <t>ザン</t>
    </rPh>
    <phoneticPr fontId="3"/>
  </si>
  <si>
    <t>商品</t>
    <rPh sb="0" eb="2">
      <t>ショウヒン</t>
    </rPh>
    <phoneticPr fontId="3"/>
  </si>
  <si>
    <t>単価</t>
    <rPh sb="0" eb="2">
      <t>タンカ</t>
    </rPh>
    <phoneticPr fontId="3"/>
  </si>
  <si>
    <t>消費税</t>
    <rPh sb="0" eb="3">
      <t>ショウヒゼイ</t>
    </rPh>
    <phoneticPr fontId="3"/>
  </si>
  <si>
    <t>金額</t>
    <rPh sb="0" eb="2">
      <t>キンガク</t>
    </rPh>
    <phoneticPr fontId="3"/>
  </si>
  <si>
    <t>割引</t>
    <rPh sb="0" eb="2">
      <t>ワリビキ</t>
    </rPh>
    <phoneticPr fontId="3"/>
  </si>
  <si>
    <t>パソコン</t>
    <phoneticPr fontId="3"/>
  </si>
  <si>
    <t>マウス</t>
    <phoneticPr fontId="3"/>
  </si>
  <si>
    <t>キーボード</t>
    <phoneticPr fontId="3"/>
  </si>
  <si>
    <t>販売個数</t>
    <rPh sb="0" eb="2">
      <t>ハンバイ</t>
    </rPh>
    <rPh sb="2" eb="4">
      <t>コスウ</t>
    </rPh>
    <phoneticPr fontId="3"/>
  </si>
  <si>
    <t>仕入金額</t>
    <rPh sb="0" eb="2">
      <t>シイ</t>
    </rPh>
    <rPh sb="2" eb="4">
      <t>キンガク</t>
    </rPh>
    <phoneticPr fontId="3"/>
  </si>
  <si>
    <t>仕入個数</t>
    <rPh sb="0" eb="2">
      <t>シイ</t>
    </rPh>
    <rPh sb="2" eb="4">
      <t>コスウ</t>
    </rPh>
    <phoneticPr fontId="3"/>
  </si>
  <si>
    <t>SUM関数の練習</t>
    <rPh sb="3" eb="5">
      <t>カンスウ</t>
    </rPh>
    <rPh sb="6" eb="8">
      <t>レンシュウ</t>
    </rPh>
    <phoneticPr fontId="3"/>
  </si>
  <si>
    <r>
      <t>　【合計を調べる</t>
    </r>
    <r>
      <rPr>
        <b/>
        <sz val="15"/>
        <color theme="3"/>
        <rFont val="游ゴシック"/>
        <family val="3"/>
        <charset val="128"/>
        <scheme val="minor"/>
      </rPr>
      <t>】</t>
    </r>
    <rPh sb="2" eb="4">
      <t>ゴウケイ</t>
    </rPh>
    <rPh sb="5" eb="6">
      <t>シラ</t>
    </rPh>
    <phoneticPr fontId="3"/>
  </si>
  <si>
    <t>名前</t>
    <rPh sb="0" eb="2">
      <t>ナマエ</t>
    </rPh>
    <phoneticPr fontId="3"/>
  </si>
  <si>
    <t>国語</t>
    <rPh sb="0" eb="2">
      <t>コクゴ</t>
    </rPh>
    <phoneticPr fontId="3"/>
  </si>
  <si>
    <t>英語</t>
    <rPh sb="0" eb="2">
      <t>エイゴ</t>
    </rPh>
    <phoneticPr fontId="3"/>
  </si>
  <si>
    <t>社会</t>
    <rPh sb="0" eb="2">
      <t>シャカイ</t>
    </rPh>
    <phoneticPr fontId="3"/>
  </si>
  <si>
    <t>合計得点</t>
    <rPh sb="0" eb="2">
      <t>ゴウケイ</t>
    </rPh>
    <rPh sb="2" eb="4">
      <t>トクテン</t>
    </rPh>
    <phoneticPr fontId="3"/>
  </si>
  <si>
    <t>田中</t>
    <rPh sb="0" eb="2">
      <t>タナカ</t>
    </rPh>
    <phoneticPr fontId="3"/>
  </si>
  <si>
    <t>鈴木</t>
    <rPh sb="0" eb="2">
      <t>スズキ</t>
    </rPh>
    <phoneticPr fontId="3"/>
  </si>
  <si>
    <t>木村</t>
    <rPh sb="0" eb="2">
      <t>キムラ</t>
    </rPh>
    <phoneticPr fontId="3"/>
  </si>
  <si>
    <t>AVERAGE関数の練習</t>
    <rPh sb="7" eb="9">
      <t>カンスウ</t>
    </rPh>
    <rPh sb="10" eb="12">
      <t>レンシュウ</t>
    </rPh>
    <phoneticPr fontId="3"/>
  </si>
  <si>
    <r>
      <t>　【平均を調べる</t>
    </r>
    <r>
      <rPr>
        <b/>
        <sz val="15"/>
        <color theme="3"/>
        <rFont val="游ゴシック"/>
        <family val="3"/>
        <charset val="128"/>
        <scheme val="minor"/>
      </rPr>
      <t>】</t>
    </r>
    <rPh sb="2" eb="4">
      <t>ヘイキン</t>
    </rPh>
    <rPh sb="5" eb="6">
      <t>シラ</t>
    </rPh>
    <phoneticPr fontId="3"/>
  </si>
  <si>
    <t>平均得点</t>
    <rPh sb="0" eb="2">
      <t>ヘイキン</t>
    </rPh>
    <rPh sb="2" eb="4">
      <t>トクテン</t>
    </rPh>
    <phoneticPr fontId="3"/>
  </si>
  <si>
    <t>MAX関数の練習</t>
    <rPh sb="3" eb="5">
      <t>カンスウ</t>
    </rPh>
    <rPh sb="6" eb="8">
      <t>レンシュウ</t>
    </rPh>
    <phoneticPr fontId="3"/>
  </si>
  <si>
    <r>
      <t>　【一番大きい数字を調べる</t>
    </r>
    <r>
      <rPr>
        <b/>
        <sz val="15"/>
        <color theme="3"/>
        <rFont val="游ゴシック"/>
        <family val="3"/>
        <charset val="128"/>
        <scheme val="minor"/>
      </rPr>
      <t>】</t>
    </r>
    <rPh sb="2" eb="4">
      <t>イチバン</t>
    </rPh>
    <rPh sb="4" eb="5">
      <t>オオ</t>
    </rPh>
    <rPh sb="7" eb="9">
      <t>スウジ</t>
    </rPh>
    <rPh sb="10" eb="11">
      <t>シラ</t>
    </rPh>
    <phoneticPr fontId="3"/>
  </si>
  <si>
    <t>最高得点</t>
    <rPh sb="0" eb="2">
      <t>サイコウ</t>
    </rPh>
    <rPh sb="2" eb="4">
      <t>トクテン</t>
    </rPh>
    <phoneticPr fontId="3"/>
  </si>
  <si>
    <t>MIN関数の練習</t>
    <rPh sb="3" eb="5">
      <t>カンスウ</t>
    </rPh>
    <rPh sb="6" eb="8">
      <t>レンシュウ</t>
    </rPh>
    <phoneticPr fontId="3"/>
  </si>
  <si>
    <r>
      <t>　【一番小さい数字を調べる</t>
    </r>
    <r>
      <rPr>
        <b/>
        <sz val="15"/>
        <color theme="3"/>
        <rFont val="游ゴシック"/>
        <family val="3"/>
        <charset val="128"/>
        <scheme val="minor"/>
      </rPr>
      <t>】</t>
    </r>
    <rPh sb="2" eb="4">
      <t>イチバン</t>
    </rPh>
    <rPh sb="4" eb="5">
      <t>チイ</t>
    </rPh>
    <rPh sb="7" eb="9">
      <t>スウジ</t>
    </rPh>
    <rPh sb="10" eb="11">
      <t>シラ</t>
    </rPh>
    <phoneticPr fontId="3"/>
  </si>
  <si>
    <t>最低得点</t>
    <rPh sb="0" eb="2">
      <t>サイテイ</t>
    </rPh>
    <rPh sb="2" eb="4">
      <t>トクテン</t>
    </rPh>
    <phoneticPr fontId="3"/>
  </si>
  <si>
    <t>COUNT関数の練習</t>
    <rPh sb="5" eb="7">
      <t>カンスウ</t>
    </rPh>
    <rPh sb="8" eb="10">
      <t>レンシュウ</t>
    </rPh>
    <phoneticPr fontId="3"/>
  </si>
  <si>
    <r>
      <t>　【</t>
    </r>
    <r>
      <rPr>
        <b/>
        <sz val="15"/>
        <color theme="3"/>
        <rFont val="游ゴシック"/>
        <family val="3"/>
        <charset val="128"/>
        <scheme val="minor"/>
      </rPr>
      <t>数字</t>
    </r>
    <r>
      <rPr>
        <b/>
        <sz val="15"/>
        <color theme="3"/>
        <rFont val="游ゴシック"/>
        <family val="2"/>
        <charset val="128"/>
        <scheme val="minor"/>
      </rPr>
      <t>が入力されているセルの数を調べる】</t>
    </r>
    <rPh sb="2" eb="4">
      <t>スウジ</t>
    </rPh>
    <rPh sb="5" eb="7">
      <t>ニュウリョク</t>
    </rPh>
    <rPh sb="15" eb="16">
      <t>カズ</t>
    </rPh>
    <rPh sb="17" eb="18">
      <t>シラ</t>
    </rPh>
    <phoneticPr fontId="3"/>
  </si>
  <si>
    <t>全員の人数</t>
    <rPh sb="0" eb="2">
      <t>ゼンイン</t>
    </rPh>
    <rPh sb="3" eb="5">
      <t>ニンズウ</t>
    </rPh>
    <phoneticPr fontId="3"/>
  </si>
  <si>
    <t>国語の出席人数</t>
    <rPh sb="0" eb="2">
      <t>コクゴ</t>
    </rPh>
    <rPh sb="3" eb="5">
      <t>シュッセキ</t>
    </rPh>
    <rPh sb="5" eb="7">
      <t>ニンズウ</t>
    </rPh>
    <phoneticPr fontId="3"/>
  </si>
  <si>
    <t>英語の出席人数</t>
    <rPh sb="0" eb="2">
      <t>エイゴ</t>
    </rPh>
    <rPh sb="3" eb="5">
      <t>シュッセキ</t>
    </rPh>
    <rPh sb="5" eb="7">
      <t>ニンズウ</t>
    </rPh>
    <phoneticPr fontId="3"/>
  </si>
  <si>
    <t>社会の出席人数</t>
    <rPh sb="0" eb="2">
      <t>シャカイ</t>
    </rPh>
    <rPh sb="3" eb="5">
      <t>シュッセキ</t>
    </rPh>
    <rPh sb="5" eb="7">
      <t>ニンズウ</t>
    </rPh>
    <phoneticPr fontId="3"/>
  </si>
  <si>
    <t>COUNTA関数の練習</t>
    <rPh sb="6" eb="8">
      <t>カンスウ</t>
    </rPh>
    <rPh sb="9" eb="11">
      <t>レンシュウ</t>
    </rPh>
    <phoneticPr fontId="3"/>
  </si>
  <si>
    <t>　【入力されているセルの数を調べる】</t>
    <rPh sb="2" eb="4">
      <t>ニュウリョク</t>
    </rPh>
    <rPh sb="12" eb="13">
      <t>カズ</t>
    </rPh>
    <rPh sb="14" eb="15">
      <t>シラ</t>
    </rPh>
    <phoneticPr fontId="3"/>
  </si>
  <si>
    <t>COUNTBLANK関数の練習</t>
    <rPh sb="10" eb="12">
      <t>カンスウ</t>
    </rPh>
    <rPh sb="13" eb="15">
      <t>レンシュウ</t>
    </rPh>
    <phoneticPr fontId="3"/>
  </si>
  <si>
    <t>　【空白の数を調べる】</t>
    <rPh sb="2" eb="4">
      <t>クウハク</t>
    </rPh>
    <rPh sb="5" eb="6">
      <t>カズ</t>
    </rPh>
    <rPh sb="7" eb="8">
      <t>シラ</t>
    </rPh>
    <phoneticPr fontId="3"/>
  </si>
  <si>
    <t>国語の欠席人数</t>
    <rPh sb="0" eb="2">
      <t>コクゴ</t>
    </rPh>
    <rPh sb="3" eb="5">
      <t>ケッセキ</t>
    </rPh>
    <rPh sb="5" eb="7">
      <t>ニンズウ</t>
    </rPh>
    <phoneticPr fontId="3"/>
  </si>
  <si>
    <t>英語の欠席人数</t>
    <rPh sb="0" eb="2">
      <t>エイゴ</t>
    </rPh>
    <rPh sb="3" eb="5">
      <t>ケッセキ</t>
    </rPh>
    <rPh sb="5" eb="7">
      <t>ニンズウ</t>
    </rPh>
    <phoneticPr fontId="3"/>
  </si>
  <si>
    <t>社会の欠席人数</t>
    <rPh sb="0" eb="2">
      <t>シャカイ</t>
    </rPh>
    <rPh sb="3" eb="5">
      <t>ケッセキ</t>
    </rPh>
    <rPh sb="5" eb="7">
      <t>ニンズウ</t>
    </rPh>
    <phoneticPr fontId="3"/>
  </si>
  <si>
    <t>COUNTIF関数の練習</t>
    <rPh sb="7" eb="9">
      <t>カンスウ</t>
    </rPh>
    <rPh sb="10" eb="12">
      <t>レンシュウ</t>
    </rPh>
    <phoneticPr fontId="3"/>
  </si>
  <si>
    <t>　【指定した数を調べる】</t>
    <rPh sb="2" eb="4">
      <t>シテイ</t>
    </rPh>
    <rPh sb="6" eb="7">
      <t>カズ</t>
    </rPh>
    <rPh sb="8" eb="9">
      <t>シラ</t>
    </rPh>
    <phoneticPr fontId="3"/>
  </si>
  <si>
    <t>田中の人数</t>
    <rPh sb="0" eb="2">
      <t>タナカ</t>
    </rPh>
    <rPh sb="3" eb="5">
      <t>ニンズウ</t>
    </rPh>
    <phoneticPr fontId="3"/>
  </si>
  <si>
    <t>国語が50点以上の人数</t>
    <rPh sb="0" eb="2">
      <t>コクゴ</t>
    </rPh>
    <rPh sb="5" eb="8">
      <t>テンイジョウ</t>
    </rPh>
    <rPh sb="9" eb="11">
      <t>ニンズウ</t>
    </rPh>
    <phoneticPr fontId="3"/>
  </si>
  <si>
    <t>鈴木の人数</t>
    <rPh sb="0" eb="2">
      <t>スズキ</t>
    </rPh>
    <rPh sb="3" eb="5">
      <t>ニンズウ</t>
    </rPh>
    <phoneticPr fontId="3"/>
  </si>
  <si>
    <t>英語が50点以下の人数</t>
    <rPh sb="0" eb="2">
      <t>エイゴ</t>
    </rPh>
    <rPh sb="5" eb="6">
      <t>テン</t>
    </rPh>
    <rPh sb="6" eb="8">
      <t>イカ</t>
    </rPh>
    <rPh sb="9" eb="11">
      <t>ニンズウ</t>
    </rPh>
    <phoneticPr fontId="3"/>
  </si>
  <si>
    <t>木村の人数</t>
    <rPh sb="0" eb="2">
      <t>キムラ</t>
    </rPh>
    <rPh sb="3" eb="5">
      <t>ニンズウ</t>
    </rPh>
    <phoneticPr fontId="3"/>
  </si>
  <si>
    <t>社会が50点未満の人数</t>
    <rPh sb="0" eb="2">
      <t>シャカイ</t>
    </rPh>
    <rPh sb="5" eb="6">
      <t>テン</t>
    </rPh>
    <rPh sb="6" eb="8">
      <t>ミマン</t>
    </rPh>
    <rPh sb="9" eb="11">
      <t>ニンズウ</t>
    </rPh>
    <phoneticPr fontId="3"/>
  </si>
  <si>
    <t>不等号リスト</t>
    <rPh sb="0" eb="3">
      <t>フトウゴウ</t>
    </rPh>
    <phoneticPr fontId="3"/>
  </si>
  <si>
    <t>国語が50点の人数</t>
    <rPh sb="0" eb="2">
      <t>コクゴ</t>
    </rPh>
    <rPh sb="5" eb="6">
      <t>テン</t>
    </rPh>
    <rPh sb="7" eb="9">
      <t>ニンズウ</t>
    </rPh>
    <phoneticPr fontId="3"/>
  </si>
  <si>
    <t>"&gt;50"</t>
    <phoneticPr fontId="3"/>
  </si>
  <si>
    <t>50より大きい</t>
    <rPh sb="4" eb="5">
      <t>オオ</t>
    </rPh>
    <phoneticPr fontId="3"/>
  </si>
  <si>
    <t>"&lt;50"</t>
    <phoneticPr fontId="3"/>
  </si>
  <si>
    <t>50未満</t>
    <rPh sb="2" eb="4">
      <t>ミマン</t>
    </rPh>
    <phoneticPr fontId="3"/>
  </si>
  <si>
    <t>"&gt;=50"</t>
    <phoneticPr fontId="3"/>
  </si>
  <si>
    <t>50以上</t>
    <rPh sb="2" eb="4">
      <t>イジョウ</t>
    </rPh>
    <phoneticPr fontId="3"/>
  </si>
  <si>
    <t>"&lt;=50"</t>
    <phoneticPr fontId="3"/>
  </si>
  <si>
    <t>50以下</t>
    <rPh sb="2" eb="4">
      <t>イカ</t>
    </rPh>
    <phoneticPr fontId="3"/>
  </si>
  <si>
    <t>"&lt;&gt;50"</t>
    <phoneticPr fontId="3"/>
  </si>
  <si>
    <t>50以外(空白含む)</t>
    <rPh sb="2" eb="4">
      <t>イガイ</t>
    </rPh>
    <rPh sb="5" eb="7">
      <t>クウハク</t>
    </rPh>
    <rPh sb="7" eb="8">
      <t>フク</t>
    </rPh>
    <phoneticPr fontId="3"/>
  </si>
  <si>
    <t>絶対参照・相対参照の練習</t>
    <rPh sb="0" eb="2">
      <t>ゼッタイ</t>
    </rPh>
    <rPh sb="2" eb="4">
      <t>サンショウ</t>
    </rPh>
    <rPh sb="5" eb="7">
      <t>ソウタイ</t>
    </rPh>
    <rPh sb="7" eb="9">
      <t>サンショウ</t>
    </rPh>
    <rPh sb="10" eb="12">
      <t>レンシュウ</t>
    </rPh>
    <phoneticPr fontId="3"/>
  </si>
  <si>
    <t>　【指定したセルが動く・動かない】</t>
    <rPh sb="2" eb="4">
      <t>シテイ</t>
    </rPh>
    <rPh sb="9" eb="10">
      <t>ウゴ</t>
    </rPh>
    <rPh sb="12" eb="13">
      <t>ウゴ</t>
    </rPh>
    <phoneticPr fontId="3"/>
  </si>
  <si>
    <t>合計</t>
    <rPh sb="0" eb="2">
      <t>ゴウケイ</t>
    </rPh>
    <phoneticPr fontId="3"/>
  </si>
  <si>
    <t>全員ボーナス得点</t>
    <rPh sb="0" eb="2">
      <t>ゼンイン</t>
    </rPh>
    <rPh sb="6" eb="8">
      <t>トクテン</t>
    </rPh>
    <phoneticPr fontId="3"/>
  </si>
  <si>
    <t>人数</t>
    <rPh sb="0" eb="2">
      <t>ニンズウ</t>
    </rPh>
    <phoneticPr fontId="3"/>
  </si>
  <si>
    <t>SUMIF関数の練習</t>
    <rPh sb="5" eb="7">
      <t>カンスウ</t>
    </rPh>
    <rPh sb="8" eb="10">
      <t>レンシュウ</t>
    </rPh>
    <phoneticPr fontId="3"/>
  </si>
  <si>
    <t>　【指定した合計を調べる】</t>
    <rPh sb="2" eb="4">
      <t>シテイ</t>
    </rPh>
    <rPh sb="6" eb="8">
      <t>ゴウケイ</t>
    </rPh>
    <rPh sb="9" eb="10">
      <t>シラ</t>
    </rPh>
    <phoneticPr fontId="3"/>
  </si>
  <si>
    <t>日付</t>
    <rPh sb="0" eb="2">
      <t>ヒヅケ</t>
    </rPh>
    <phoneticPr fontId="3"/>
  </si>
  <si>
    <t>講座名</t>
    <rPh sb="0" eb="2">
      <t>コウザ</t>
    </rPh>
    <rPh sb="2" eb="3">
      <t>メイ</t>
    </rPh>
    <phoneticPr fontId="3"/>
  </si>
  <si>
    <t>売上合計</t>
    <rPh sb="0" eb="2">
      <t>ウリアゲ</t>
    </rPh>
    <rPh sb="2" eb="4">
      <t>ゴウケイ</t>
    </rPh>
    <phoneticPr fontId="3"/>
  </si>
  <si>
    <t>合計売上</t>
    <rPh sb="0" eb="2">
      <t>ゴウケイ</t>
    </rPh>
    <rPh sb="2" eb="4">
      <t>ウリアゲ</t>
    </rPh>
    <phoneticPr fontId="3"/>
  </si>
  <si>
    <t>ワード講座</t>
    <rPh sb="3" eb="5">
      <t>コウザ</t>
    </rPh>
    <phoneticPr fontId="3"/>
  </si>
  <si>
    <t>エクセル講座</t>
    <rPh sb="4" eb="6">
      <t>コウザ</t>
    </rPh>
    <phoneticPr fontId="3"/>
  </si>
  <si>
    <t>パソコン講座</t>
    <rPh sb="4" eb="6">
      <t>コウザ</t>
    </rPh>
    <phoneticPr fontId="3"/>
  </si>
  <si>
    <t>AVERAGEIF関数の練習</t>
    <rPh sb="9" eb="11">
      <t>カンスウ</t>
    </rPh>
    <rPh sb="12" eb="14">
      <t>レンシュウ</t>
    </rPh>
    <phoneticPr fontId="3"/>
  </si>
  <si>
    <t>参加人数</t>
    <rPh sb="0" eb="2">
      <t>サンカ</t>
    </rPh>
    <rPh sb="2" eb="4">
      <t>ニンズウ</t>
    </rPh>
    <phoneticPr fontId="3"/>
  </si>
  <si>
    <t>　【指定した平均を調べる】</t>
    <rPh sb="2" eb="4">
      <t>シテイ</t>
    </rPh>
    <rPh sb="6" eb="8">
      <t>ヘイキン</t>
    </rPh>
    <rPh sb="9" eb="10">
      <t>シラ</t>
    </rPh>
    <phoneticPr fontId="3"/>
  </si>
  <si>
    <t>番号</t>
    <rPh sb="0" eb="2">
      <t>バンゴウ</t>
    </rPh>
    <phoneticPr fontId="3"/>
  </si>
  <si>
    <t>講座番号</t>
    <rPh sb="0" eb="2">
      <t>コウザ</t>
    </rPh>
    <rPh sb="2" eb="4">
      <t>バンゴウ</t>
    </rPh>
    <phoneticPr fontId="3"/>
  </si>
  <si>
    <t>IF関数の練習</t>
    <rPh sb="2" eb="4">
      <t>カンスウ</t>
    </rPh>
    <rPh sb="5" eb="7">
      <t>レンシュウ</t>
    </rPh>
    <phoneticPr fontId="3"/>
  </si>
  <si>
    <t>　【条件によって処理を変える】</t>
    <rPh sb="2" eb="4">
      <t>ジョウケン</t>
    </rPh>
    <rPh sb="8" eb="10">
      <t>ショリ</t>
    </rPh>
    <rPh sb="11" eb="12">
      <t>カ</t>
    </rPh>
    <phoneticPr fontId="3"/>
  </si>
  <si>
    <t>ワード講座売上</t>
    <rPh sb="3" eb="5">
      <t>コウザ</t>
    </rPh>
    <rPh sb="5" eb="7">
      <t>ウリアゲ</t>
    </rPh>
    <phoneticPr fontId="3"/>
  </si>
  <si>
    <t>参加人数が10人の講座の売上</t>
    <rPh sb="0" eb="2">
      <t>サンカ</t>
    </rPh>
    <rPh sb="2" eb="4">
      <t>ニンズウ</t>
    </rPh>
    <rPh sb="7" eb="8">
      <t>ニン</t>
    </rPh>
    <rPh sb="9" eb="11">
      <t>コウザ</t>
    </rPh>
    <rPh sb="12" eb="14">
      <t>ウリアゲ</t>
    </rPh>
    <phoneticPr fontId="3"/>
  </si>
  <si>
    <t>平均参加人数</t>
    <rPh sb="0" eb="2">
      <t>ヘイキン</t>
    </rPh>
    <rPh sb="2" eb="4">
      <t>サンカ</t>
    </rPh>
    <rPh sb="4" eb="6">
      <t>ニンズウ</t>
    </rPh>
    <phoneticPr fontId="3"/>
  </si>
  <si>
    <t>売上平均</t>
    <rPh sb="0" eb="2">
      <t>ウリアゲ</t>
    </rPh>
    <rPh sb="2" eb="4">
      <t>ヘイキン</t>
    </rPh>
    <phoneticPr fontId="3"/>
  </si>
  <si>
    <t>エクセル講座売上平均</t>
    <rPh sb="4" eb="6">
      <t>コウザ</t>
    </rPh>
    <rPh sb="6" eb="8">
      <t>ウリアゲ</t>
    </rPh>
    <rPh sb="8" eb="10">
      <t>ヘイキン</t>
    </rPh>
    <phoneticPr fontId="3"/>
  </si>
  <si>
    <t>人数が10人以上の平均売上</t>
    <rPh sb="0" eb="2">
      <t>ニンズウ</t>
    </rPh>
    <rPh sb="5" eb="6">
      <t>ニン</t>
    </rPh>
    <rPh sb="6" eb="8">
      <t>イジョウ</t>
    </rPh>
    <rPh sb="9" eb="11">
      <t>ヘイキン</t>
    </rPh>
    <rPh sb="11" eb="13">
      <t>ウリアゲ</t>
    </rPh>
    <phoneticPr fontId="3"/>
  </si>
  <si>
    <t>売上が10000以上</t>
    <rPh sb="0" eb="2">
      <t>ウリアゲ</t>
    </rPh>
    <rPh sb="8" eb="10">
      <t>イジョウ</t>
    </rPh>
    <phoneticPr fontId="3"/>
  </si>
  <si>
    <t>人数が10人未満</t>
    <rPh sb="0" eb="2">
      <t>ニンズウ</t>
    </rPh>
    <rPh sb="5" eb="6">
      <t>ニン</t>
    </rPh>
    <rPh sb="6" eb="8">
      <t>ミマン</t>
    </rPh>
    <phoneticPr fontId="3"/>
  </si>
  <si>
    <t>AND関数の練習</t>
    <rPh sb="3" eb="5">
      <t>カンスウ</t>
    </rPh>
    <rPh sb="6" eb="8">
      <t>レンシュウ</t>
    </rPh>
    <phoneticPr fontId="3"/>
  </si>
  <si>
    <t>人数が10人以下で売上が10000以上</t>
    <rPh sb="0" eb="2">
      <t>ニンズウ</t>
    </rPh>
    <rPh sb="5" eb="6">
      <t>ニン</t>
    </rPh>
    <rPh sb="6" eb="8">
      <t>イカ</t>
    </rPh>
    <rPh sb="9" eb="11">
      <t>ウリアゲ</t>
    </rPh>
    <rPh sb="17" eb="19">
      <t>イジョウ</t>
    </rPh>
    <phoneticPr fontId="3"/>
  </si>
  <si>
    <t>人数が10人未満で売上が10000以上</t>
    <rPh sb="0" eb="2">
      <t>ニンズウ</t>
    </rPh>
    <rPh sb="5" eb="6">
      <t>ニン</t>
    </rPh>
    <rPh sb="6" eb="8">
      <t>ミマン</t>
    </rPh>
    <rPh sb="9" eb="11">
      <t>ウリアゲ</t>
    </rPh>
    <rPh sb="17" eb="19">
      <t>イジョウ</t>
    </rPh>
    <phoneticPr fontId="3"/>
  </si>
  <si>
    <t>OR関数の練習</t>
    <rPh sb="2" eb="4">
      <t>カンスウ</t>
    </rPh>
    <rPh sb="5" eb="7">
      <t>レンシュウ</t>
    </rPh>
    <phoneticPr fontId="3"/>
  </si>
  <si>
    <t>　【条件が全て満たしているかを判断】</t>
    <rPh sb="2" eb="4">
      <t>ジョウケン</t>
    </rPh>
    <rPh sb="5" eb="6">
      <t>スベ</t>
    </rPh>
    <rPh sb="7" eb="8">
      <t>ミ</t>
    </rPh>
    <rPh sb="15" eb="17">
      <t>ハンダン</t>
    </rPh>
    <phoneticPr fontId="3"/>
  </si>
  <si>
    <t>　【条件が1つでも満たしているかを判断】</t>
    <rPh sb="2" eb="4">
      <t>ジョウケン</t>
    </rPh>
    <rPh sb="9" eb="10">
      <t>ミ</t>
    </rPh>
    <rPh sb="17" eb="19">
      <t>ハンダン</t>
    </rPh>
    <phoneticPr fontId="3"/>
  </si>
  <si>
    <t>人数が5人未満か売上が50000以上</t>
    <rPh sb="0" eb="2">
      <t>ニンズウ</t>
    </rPh>
    <rPh sb="4" eb="5">
      <t>ニン</t>
    </rPh>
    <rPh sb="5" eb="7">
      <t>ミマン</t>
    </rPh>
    <rPh sb="8" eb="10">
      <t>ウリアゲ</t>
    </rPh>
    <rPh sb="16" eb="18">
      <t>イジョウ</t>
    </rPh>
    <phoneticPr fontId="3"/>
  </si>
  <si>
    <t>エクセル講座なら〇それ以外は空白</t>
    <rPh sb="4" eb="6">
      <t>コウザ</t>
    </rPh>
    <rPh sb="11" eb="13">
      <t>イガイ</t>
    </rPh>
    <rPh sb="14" eb="16">
      <t>クウハク</t>
    </rPh>
    <phoneticPr fontId="3"/>
  </si>
  <si>
    <t>点数</t>
    <rPh sb="0" eb="2">
      <t>テンスウ</t>
    </rPh>
    <phoneticPr fontId="3"/>
  </si>
  <si>
    <t>ランク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</si>
  <si>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</si>
  <si>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</si>
  <si>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</si>
  <si>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</si>
  <si>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</si>
  <si>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IF文を使い〇、×で表示</t>
    <rPh sb="2" eb="3">
      <t>ブン</t>
    </rPh>
    <rPh sb="4" eb="5">
      <t>ツカ</t>
    </rPh>
    <rPh sb="10" eb="12">
      <t>ヒョウジ</t>
    </rPh>
    <phoneticPr fontId="3"/>
  </si>
  <si>
    <t>IF文を使い満たす個所のみ〇</t>
    <rPh sb="2" eb="3">
      <t>ブン</t>
    </rPh>
    <rPh sb="4" eb="5">
      <t>ツカ</t>
    </rPh>
    <rPh sb="6" eb="7">
      <t>ミ</t>
    </rPh>
    <rPh sb="9" eb="11">
      <t>カショ</t>
    </rPh>
    <phoneticPr fontId="3"/>
  </si>
  <si>
    <t>※TRUEは省略が可能</t>
    <rPh sb="6" eb="8">
      <t>ショウリャク</t>
    </rPh>
    <rPh sb="9" eb="11">
      <t>カノウ</t>
    </rPh>
    <phoneticPr fontId="3"/>
  </si>
  <si>
    <t>NOT関数の練習</t>
    <rPh sb="3" eb="5">
      <t>カンスウ</t>
    </rPh>
    <rPh sb="6" eb="8">
      <t>レンシュウ</t>
    </rPh>
    <phoneticPr fontId="3"/>
  </si>
  <si>
    <t>　【条件が満たしていないかを判断】</t>
    <rPh sb="2" eb="4">
      <t>ジョウケン</t>
    </rPh>
    <rPh sb="5" eb="6">
      <t>ミ</t>
    </rPh>
    <rPh sb="14" eb="16">
      <t>ハンダン</t>
    </rPh>
    <phoneticPr fontId="3"/>
  </si>
  <si>
    <t>INDEX関数の練習</t>
    <rPh sb="5" eb="7">
      <t>カンスウ</t>
    </rPh>
    <rPh sb="8" eb="10">
      <t>レンシュウ</t>
    </rPh>
    <phoneticPr fontId="3"/>
  </si>
  <si>
    <t>　【指定した行と列にあるセルを返す】</t>
    <rPh sb="2" eb="4">
      <t>シテイ</t>
    </rPh>
    <rPh sb="6" eb="7">
      <t>ギョウ</t>
    </rPh>
    <rPh sb="8" eb="9">
      <t>レツ</t>
    </rPh>
    <rPh sb="15" eb="16">
      <t>カエ</t>
    </rPh>
    <phoneticPr fontId="3"/>
  </si>
  <si>
    <t>上から2番目の講座</t>
    <rPh sb="0" eb="1">
      <t>ウエ</t>
    </rPh>
    <rPh sb="4" eb="6">
      <t>バンメ</t>
    </rPh>
    <rPh sb="7" eb="9">
      <t>コウザ</t>
    </rPh>
    <phoneticPr fontId="3"/>
  </si>
  <si>
    <t>上から3番目、左から3番目の単価</t>
    <rPh sb="0" eb="1">
      <t>ウエ</t>
    </rPh>
    <rPh sb="4" eb="6">
      <t>バンメ</t>
    </rPh>
    <rPh sb="7" eb="8">
      <t>ヒダリ</t>
    </rPh>
    <rPh sb="11" eb="13">
      <t>バンメ</t>
    </rPh>
    <rPh sb="14" eb="16">
      <t>タンカ</t>
    </rPh>
    <phoneticPr fontId="3"/>
  </si>
  <si>
    <t>MATCH関数の練習</t>
    <rPh sb="5" eb="7">
      <t>カンスウ</t>
    </rPh>
    <rPh sb="8" eb="10">
      <t>レンシュウ</t>
    </rPh>
    <phoneticPr fontId="3"/>
  </si>
  <si>
    <t>　【指定したセルの位置の番号を取得する】</t>
    <rPh sb="2" eb="4">
      <t>シテイ</t>
    </rPh>
    <rPh sb="9" eb="11">
      <t>イチ</t>
    </rPh>
    <rPh sb="12" eb="14">
      <t>バンゴウ</t>
    </rPh>
    <rPh sb="15" eb="17">
      <t>シュトク</t>
    </rPh>
    <phoneticPr fontId="3"/>
  </si>
  <si>
    <t>ワード講座の番号</t>
    <rPh sb="3" eb="5">
      <t>コウザ</t>
    </rPh>
    <rPh sb="6" eb="8">
      <t>バンゴウ</t>
    </rPh>
    <phoneticPr fontId="3"/>
  </si>
  <si>
    <t>仕入れ</t>
    <rPh sb="0" eb="2">
      <t>シイ</t>
    </rPh>
    <phoneticPr fontId="3"/>
  </si>
  <si>
    <t>個数</t>
    <rPh sb="0" eb="2">
      <t>コスウ</t>
    </rPh>
    <phoneticPr fontId="3"/>
  </si>
  <si>
    <t>IFERROR関数の練習</t>
    <rPh sb="7" eb="9">
      <t>カンスウ</t>
    </rPh>
    <rPh sb="10" eb="12">
      <t>レンシュウ</t>
    </rPh>
    <phoneticPr fontId="3"/>
  </si>
  <si>
    <t>　【エラーの場合、指定した処理をする】</t>
    <rPh sb="6" eb="8">
      <t>バアイ</t>
    </rPh>
    <rPh sb="9" eb="11">
      <t>シテイ</t>
    </rPh>
    <rPh sb="13" eb="15">
      <t>ショリ</t>
    </rPh>
    <phoneticPr fontId="3"/>
  </si>
  <si>
    <t>EOMONTH関数の練習</t>
    <rPh sb="7" eb="9">
      <t>カンスウ</t>
    </rPh>
    <rPh sb="10" eb="12">
      <t>レンシュウ</t>
    </rPh>
    <phoneticPr fontId="3"/>
  </si>
  <si>
    <t>　【月末を調べる】</t>
    <rPh sb="2" eb="4">
      <t>ゲツマツ</t>
    </rPh>
    <rPh sb="5" eb="6">
      <t>シラ</t>
    </rPh>
    <phoneticPr fontId="3"/>
  </si>
  <si>
    <t>料金</t>
    <rPh sb="0" eb="2">
      <t>リョウキン</t>
    </rPh>
    <phoneticPr fontId="3"/>
  </si>
  <si>
    <t>いちご</t>
    <phoneticPr fontId="3"/>
  </si>
  <si>
    <t>りんご</t>
    <phoneticPr fontId="3"/>
  </si>
  <si>
    <t>メロン</t>
    <phoneticPr fontId="3"/>
  </si>
  <si>
    <t>請求書</t>
    <rPh sb="0" eb="3">
      <t>セイキュウショ</t>
    </rPh>
    <phoneticPr fontId="3"/>
  </si>
  <si>
    <t>発行日</t>
    <rPh sb="0" eb="2">
      <t>ハッコウ</t>
    </rPh>
    <rPh sb="2" eb="3">
      <t>ビ</t>
    </rPh>
    <phoneticPr fontId="3"/>
  </si>
  <si>
    <t>入金日：</t>
    <rPh sb="0" eb="2">
      <t>ニュウキン</t>
    </rPh>
    <rPh sb="2" eb="3">
      <t>ビ</t>
    </rPh>
    <phoneticPr fontId="3"/>
  </si>
  <si>
    <t>までに入金してください</t>
    <rPh sb="3" eb="5">
      <t>ニュウキン</t>
    </rPh>
    <phoneticPr fontId="3"/>
  </si>
  <si>
    <t>※必ず表示形式を「日付」を使用する</t>
    <rPh sb="1" eb="2">
      <t>カナラ</t>
    </rPh>
    <rPh sb="3" eb="5">
      <t>ヒョウジ</t>
    </rPh>
    <rPh sb="5" eb="7">
      <t>ケイシキ</t>
    </rPh>
    <rPh sb="9" eb="11">
      <t>ヒヅケ</t>
    </rPh>
    <rPh sb="13" eb="15">
      <t>シヨウ</t>
    </rPh>
    <phoneticPr fontId="3"/>
  </si>
  <si>
    <t>"=50"</t>
    <phoneticPr fontId="3"/>
  </si>
  <si>
    <t>50の場合</t>
    <rPh sb="3" eb="5">
      <t>バアイ</t>
    </rPh>
    <phoneticPr fontId="3"/>
  </si>
  <si>
    <t>後藤</t>
    <rPh sb="0" eb="2">
      <t>ゴトウ</t>
    </rPh>
    <phoneticPr fontId="3"/>
  </si>
  <si>
    <t>判定</t>
    <rPh sb="0" eb="2">
      <t>ハンテイ</t>
    </rPh>
    <phoneticPr fontId="3"/>
  </si>
  <si>
    <t>判定ランク</t>
    <rPh sb="0" eb="2">
      <t>ハンテイ</t>
    </rPh>
    <phoneticPr fontId="3"/>
  </si>
  <si>
    <t>70以上「A」</t>
    <rPh sb="2" eb="4">
      <t>イジョウ</t>
    </rPh>
    <phoneticPr fontId="3"/>
  </si>
  <si>
    <t>40以上「B」</t>
    <rPh sb="2" eb="4">
      <t>イジョウ</t>
    </rPh>
    <phoneticPr fontId="3"/>
  </si>
  <si>
    <t>40未満「C」</t>
    <rPh sb="2" eb="4">
      <t>ミマン</t>
    </rPh>
    <phoneticPr fontId="3"/>
  </si>
  <si>
    <t>50以外</t>
    <rPh sb="2" eb="4">
      <t>イガイ</t>
    </rPh>
    <phoneticPr fontId="3"/>
  </si>
  <si>
    <t>店舗</t>
    <rPh sb="0" eb="2">
      <t>テンポ</t>
    </rPh>
    <phoneticPr fontId="3"/>
  </si>
  <si>
    <t>東京</t>
    <rPh sb="0" eb="2">
      <t>トウキョウ</t>
    </rPh>
    <phoneticPr fontId="3"/>
  </si>
  <si>
    <t>大阪</t>
  </si>
  <si>
    <t>大阪</t>
    <rPh sb="0" eb="2">
      <t>オオサカ</t>
    </rPh>
    <phoneticPr fontId="3"/>
  </si>
  <si>
    <t>COUNTIFS関数の練習</t>
    <rPh sb="8" eb="10">
      <t>カンスウ</t>
    </rPh>
    <rPh sb="11" eb="13">
      <t>レンシュウ</t>
    </rPh>
    <phoneticPr fontId="3"/>
  </si>
  <si>
    <t>　【複数の条件に一致した数を調べる】</t>
    <rPh sb="2" eb="4">
      <t>フクスウ</t>
    </rPh>
    <rPh sb="5" eb="7">
      <t>ジョウケン</t>
    </rPh>
    <rPh sb="8" eb="10">
      <t>イッチ</t>
    </rPh>
    <rPh sb="12" eb="13">
      <t>カズ</t>
    </rPh>
    <rPh sb="14" eb="15">
      <t>シラ</t>
    </rPh>
    <phoneticPr fontId="3"/>
  </si>
  <si>
    <t>開催回数</t>
    <rPh sb="0" eb="2">
      <t>カイサイ</t>
    </rPh>
    <rPh sb="2" eb="4">
      <t>カイスウ</t>
    </rPh>
    <phoneticPr fontId="3"/>
  </si>
  <si>
    <t>SUMIFS関数の練習</t>
    <rPh sb="6" eb="8">
      <t>カンスウ</t>
    </rPh>
    <rPh sb="9" eb="11">
      <t>レンシュウ</t>
    </rPh>
    <phoneticPr fontId="3"/>
  </si>
  <si>
    <t>　【複数の条件に一致した合計を調べる】</t>
    <rPh sb="2" eb="4">
      <t>フクスウ</t>
    </rPh>
    <rPh sb="5" eb="7">
      <t>ジョウケン</t>
    </rPh>
    <rPh sb="8" eb="10">
      <t>イッチ</t>
    </rPh>
    <rPh sb="12" eb="14">
      <t>ゴウケイ</t>
    </rPh>
    <rPh sb="15" eb="16">
      <t>シラ</t>
    </rPh>
    <phoneticPr fontId="3"/>
  </si>
  <si>
    <t>合計金額</t>
    <rPh sb="0" eb="2">
      <t>ゴウケイ</t>
    </rPh>
    <rPh sb="2" eb="4">
      <t>キンガク</t>
    </rPh>
    <phoneticPr fontId="3"/>
  </si>
  <si>
    <t>AVERAGEIFS関数の練習</t>
    <rPh sb="10" eb="12">
      <t>カンスウ</t>
    </rPh>
    <rPh sb="13" eb="15">
      <t>レンシュウ</t>
    </rPh>
    <phoneticPr fontId="3"/>
  </si>
  <si>
    <t>　【複数の条件に一致した平均を調べる】</t>
    <rPh sb="2" eb="4">
      <t>フクスウ</t>
    </rPh>
    <rPh sb="5" eb="7">
      <t>ジョウケン</t>
    </rPh>
    <rPh sb="8" eb="10">
      <t>イッチ</t>
    </rPh>
    <rPh sb="12" eb="14">
      <t>ヘイキン</t>
    </rPh>
    <rPh sb="15" eb="16">
      <t>シラ</t>
    </rPh>
    <phoneticPr fontId="3"/>
  </si>
  <si>
    <t>平均金額</t>
    <rPh sb="0" eb="2">
      <t>ヘイキン</t>
    </rPh>
    <rPh sb="2" eb="4">
      <t>キンガク</t>
    </rPh>
    <rPh sb="3" eb="4">
      <t>ゴウキン</t>
    </rPh>
    <phoneticPr fontId="3"/>
  </si>
  <si>
    <t>足し算[+]</t>
    <rPh sb="0" eb="1">
      <t>タ</t>
    </rPh>
    <rPh sb="2" eb="3">
      <t>ザン</t>
    </rPh>
    <phoneticPr fontId="3"/>
  </si>
  <si>
    <t>引き算[-]</t>
    <rPh sb="0" eb="1">
      <t>ヒ</t>
    </rPh>
    <rPh sb="2" eb="3">
      <t>ザン</t>
    </rPh>
    <phoneticPr fontId="3"/>
  </si>
  <si>
    <t>掛け算[*]</t>
    <rPh sb="0" eb="1">
      <t>カ</t>
    </rPh>
    <rPh sb="2" eb="3">
      <t>ザン</t>
    </rPh>
    <phoneticPr fontId="3"/>
  </si>
  <si>
    <t>割り算[/]</t>
    <rPh sb="0" eb="1">
      <t>ワ</t>
    </rPh>
    <rPh sb="2" eb="3">
      <t>ザン</t>
    </rPh>
    <phoneticPr fontId="3"/>
  </si>
  <si>
    <t>氏名が空欄か判定</t>
    <rPh sb="0" eb="2">
      <t>シメイ</t>
    </rPh>
    <rPh sb="3" eb="5">
      <t>クウラン</t>
    </rPh>
    <rPh sb="6" eb="8">
      <t>ハンテイ</t>
    </rPh>
    <phoneticPr fontId="3"/>
  </si>
  <si>
    <t>全員の人数(列指定)</t>
    <rPh sb="0" eb="2">
      <t>ゼンイン</t>
    </rPh>
    <rPh sb="3" eb="5">
      <t>ニンズウ</t>
    </rPh>
    <rPh sb="6" eb="7">
      <t>レツ</t>
    </rPh>
    <rPh sb="7" eb="9">
      <t>シテイ</t>
    </rPh>
    <phoneticPr fontId="3"/>
  </si>
  <si>
    <t>田中一郎</t>
    <rPh sb="0" eb="2">
      <t>タナカ</t>
    </rPh>
    <rPh sb="2" eb="4">
      <t>イチロウ</t>
    </rPh>
    <phoneticPr fontId="3"/>
  </si>
  <si>
    <t>鈴木一郎</t>
    <rPh sb="0" eb="2">
      <t>スズキ</t>
    </rPh>
    <rPh sb="2" eb="4">
      <t>イチロウ</t>
    </rPh>
    <phoneticPr fontId="3"/>
  </si>
  <si>
    <t>木村一郎</t>
    <rPh sb="0" eb="2">
      <t>キムラ</t>
    </rPh>
    <rPh sb="2" eb="4">
      <t>イチロウ</t>
    </rPh>
    <phoneticPr fontId="3"/>
  </si>
  <si>
    <t>田中二郎</t>
    <rPh sb="0" eb="2">
      <t>タナカ</t>
    </rPh>
    <rPh sb="2" eb="4">
      <t>ジロウ</t>
    </rPh>
    <phoneticPr fontId="3"/>
  </si>
  <si>
    <t>鈴木三郎</t>
    <rPh sb="0" eb="2">
      <t>スズキ</t>
    </rPh>
    <rPh sb="2" eb="4">
      <t>サブロウ</t>
    </rPh>
    <phoneticPr fontId="3"/>
  </si>
  <si>
    <t>鈴木四郎</t>
    <rPh sb="0" eb="2">
      <t>スズキ</t>
    </rPh>
    <rPh sb="2" eb="4">
      <t>シロウ</t>
    </rPh>
    <phoneticPr fontId="3"/>
  </si>
  <si>
    <t>M鈴木二郎</t>
    <rPh sb="1" eb="3">
      <t>スズキ</t>
    </rPh>
    <rPh sb="3" eb="5">
      <t>ジロウ</t>
    </rPh>
    <phoneticPr fontId="3"/>
  </si>
  <si>
    <t>VLOOKUP関数の練習(複合参照含）</t>
    <rPh sb="7" eb="9">
      <t>カンスウ</t>
    </rPh>
    <rPh sb="10" eb="12">
      <t>レンシュウ</t>
    </rPh>
    <rPh sb="13" eb="15">
      <t>フクゴウ</t>
    </rPh>
    <rPh sb="15" eb="17">
      <t>サンショウ</t>
    </rPh>
    <rPh sb="17" eb="18">
      <t>フク</t>
    </rPh>
    <phoneticPr fontId="3"/>
  </si>
  <si>
    <t>開催日</t>
    <rPh sb="0" eb="3">
      <t>カイサイビ</t>
    </rPh>
    <phoneticPr fontId="3"/>
  </si>
  <si>
    <t>残り日数</t>
    <rPh sb="0" eb="1">
      <t>ノコ</t>
    </rPh>
    <rPh sb="2" eb="4">
      <t>ニッスウ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</si>
  <si>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</si>
  <si>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</si>
  <si>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売上</t>
    <rPh sb="0" eb="2">
      <t>ウリアゲ</t>
    </rPh>
    <phoneticPr fontId="3"/>
  </si>
  <si>
    <t>　【日付から日を取得する】</t>
    <rPh sb="2" eb="4">
      <t>ヒヅケ</t>
    </rPh>
    <rPh sb="6" eb="7">
      <t>ヒ</t>
    </rPh>
    <rPh sb="8" eb="10">
      <t>シュトク</t>
    </rPh>
    <phoneticPr fontId="3"/>
  </si>
  <si>
    <t>日</t>
    <rPh sb="0" eb="1">
      <t>ヒ</t>
    </rPh>
    <phoneticPr fontId="3"/>
  </si>
  <si>
    <t>DATE関数の練習</t>
    <rPh sb="4" eb="6">
      <t>カンスウ</t>
    </rPh>
    <rPh sb="7" eb="9">
      <t>レンシュウ</t>
    </rPh>
    <phoneticPr fontId="3"/>
  </si>
  <si>
    <t>1か月後</t>
    <rPh sb="2" eb="4">
      <t>ゲツゴ</t>
    </rPh>
    <phoneticPr fontId="3"/>
  </si>
  <si>
    <t>までにお支払いをお願いします。</t>
    <rPh sb="4" eb="6">
      <t>シハラ</t>
    </rPh>
    <rPh sb="9" eb="10">
      <t>ネガ</t>
    </rPh>
    <phoneticPr fontId="3"/>
  </si>
  <si>
    <t>今年は</t>
    <rPh sb="0" eb="2">
      <t>コトシ</t>
    </rPh>
    <phoneticPr fontId="3"/>
  </si>
  <si>
    <t>年です。</t>
    <rPh sb="0" eb="1">
      <t>ネン</t>
    </rPh>
    <phoneticPr fontId="3"/>
  </si>
  <si>
    <t>苗字</t>
    <rPh sb="0" eb="2">
      <t>ミョウジ</t>
    </rPh>
    <phoneticPr fontId="3"/>
  </si>
  <si>
    <t>製品番号</t>
    <rPh sb="0" eb="2">
      <t>セイヒン</t>
    </rPh>
    <rPh sb="2" eb="4">
      <t>バンゴウ</t>
    </rPh>
    <phoneticPr fontId="3"/>
  </si>
  <si>
    <t>ROUND関数の練習</t>
    <rPh sb="5" eb="7">
      <t>カンスウ</t>
    </rPh>
    <rPh sb="8" eb="10">
      <t>レンシュウ</t>
    </rPh>
    <phoneticPr fontId="3"/>
  </si>
  <si>
    <t>　【四捨五入する】</t>
    <rPh sb="2" eb="6">
      <t>シシャゴニュウ</t>
    </rPh>
    <phoneticPr fontId="3"/>
  </si>
  <si>
    <t>値段</t>
    <rPh sb="0" eb="2">
      <t>ネダン</t>
    </rPh>
    <phoneticPr fontId="3"/>
  </si>
  <si>
    <t>すいか</t>
    <phoneticPr fontId="3"/>
  </si>
  <si>
    <t>バナナ</t>
    <phoneticPr fontId="3"/>
  </si>
  <si>
    <t>ぶどう</t>
    <phoneticPr fontId="3"/>
  </si>
  <si>
    <t>平均売上</t>
    <rPh sb="0" eb="2">
      <t>ヘイキン</t>
    </rPh>
    <rPh sb="2" eb="4">
      <t>ウリアゲ</t>
    </rPh>
    <phoneticPr fontId="3"/>
  </si>
  <si>
    <t>平均売上（四捨五入）</t>
    <rPh sb="0" eb="2">
      <t>ヘイキン</t>
    </rPh>
    <rPh sb="2" eb="4">
      <t>ウリアゲ</t>
    </rPh>
    <rPh sb="5" eb="9">
      <t>シシャゴニュウ</t>
    </rPh>
    <phoneticPr fontId="3"/>
  </si>
  <si>
    <t>平均売上（整数）</t>
    <rPh sb="0" eb="2">
      <t>ヘイキン</t>
    </rPh>
    <rPh sb="2" eb="4">
      <t>ウリアゲ</t>
    </rPh>
    <rPh sb="5" eb="7">
      <t>セイスウ</t>
    </rPh>
    <phoneticPr fontId="3"/>
  </si>
  <si>
    <t>平均売上（ネスト）</t>
    <rPh sb="0" eb="2">
      <t>ヘイキン</t>
    </rPh>
    <rPh sb="2" eb="4">
      <t>ウリアゲ</t>
    </rPh>
    <phoneticPr fontId="3"/>
  </si>
  <si>
    <t>ROUNDDOWN関数の練習</t>
    <rPh sb="9" eb="11">
      <t>カンスウ</t>
    </rPh>
    <rPh sb="12" eb="14">
      <t>レンシュウ</t>
    </rPh>
    <phoneticPr fontId="3"/>
  </si>
  <si>
    <t>　【切り捨てする】</t>
    <rPh sb="2" eb="3">
      <t>キ</t>
    </rPh>
    <rPh sb="4" eb="5">
      <t>ス</t>
    </rPh>
    <phoneticPr fontId="3"/>
  </si>
  <si>
    <t>　【切り上げする】</t>
    <rPh sb="2" eb="3">
      <t>キ</t>
    </rPh>
    <rPh sb="4" eb="5">
      <t>ア</t>
    </rPh>
    <phoneticPr fontId="3"/>
  </si>
  <si>
    <t>ROUNDUP関数の練習</t>
    <rPh sb="7" eb="9">
      <t>カンスウ</t>
    </rPh>
    <rPh sb="10" eb="12">
      <t>レンシュウ</t>
    </rPh>
    <phoneticPr fontId="3"/>
  </si>
  <si>
    <t>人数が10人以上、単価が1500円以上の開催回数</t>
    <rPh sb="0" eb="2">
      <t>ニンズウ</t>
    </rPh>
    <rPh sb="4" eb="7">
      <t>ニンイジョウ</t>
    </rPh>
    <rPh sb="8" eb="10">
      <t>タンカ</t>
    </rPh>
    <rPh sb="15" eb="16">
      <t>エン</t>
    </rPh>
    <rPh sb="16" eb="18">
      <t>イジョウ</t>
    </rPh>
    <rPh sb="19" eb="21">
      <t>カイサイ</t>
    </rPh>
    <rPh sb="21" eb="23">
      <t>カイスウ</t>
    </rPh>
    <phoneticPr fontId="3"/>
  </si>
  <si>
    <t>人数が10人以上、単価が2000円の売上合計</t>
    <rPh sb="0" eb="2">
      <t>ニンズウ</t>
    </rPh>
    <rPh sb="4" eb="7">
      <t>ニンイジョウ</t>
    </rPh>
    <rPh sb="8" eb="10">
      <t>タンカ</t>
    </rPh>
    <rPh sb="16" eb="17">
      <t>エン</t>
    </rPh>
    <rPh sb="18" eb="20">
      <t>ウリアゲ</t>
    </rPh>
    <rPh sb="20" eb="22">
      <t>ゴウケイ</t>
    </rPh>
    <phoneticPr fontId="3"/>
  </si>
  <si>
    <t>TODAY関数、NOW関数の練習</t>
    <rPh sb="5" eb="7">
      <t>カンスウ</t>
    </rPh>
    <rPh sb="11" eb="13">
      <t>カンスウ</t>
    </rPh>
    <rPh sb="14" eb="16">
      <t>レンシュウ</t>
    </rPh>
    <phoneticPr fontId="3"/>
  </si>
  <si>
    <t>日時</t>
    <rPh sb="0" eb="2">
      <t>ニチジ</t>
    </rPh>
    <phoneticPr fontId="3"/>
  </si>
  <si>
    <t>　【TODAY：Excelを開いた日付】【NOW：日時】</t>
    <rPh sb="14" eb="15">
      <t>ヒラ</t>
    </rPh>
    <rPh sb="17" eb="19">
      <t>ヒヅケ</t>
    </rPh>
    <rPh sb="25" eb="27">
      <t>ニチジ</t>
    </rPh>
    <phoneticPr fontId="3"/>
  </si>
  <si>
    <t>A-A12-15</t>
    <phoneticPr fontId="3"/>
  </si>
  <si>
    <t>V-B25-22</t>
    <phoneticPr fontId="3"/>
  </si>
  <si>
    <t>C-A25-1</t>
    <phoneticPr fontId="3"/>
  </si>
  <si>
    <t>TaNaka IchiRo</t>
    <phoneticPr fontId="3"/>
  </si>
  <si>
    <t>inouE jiro</t>
    <phoneticPr fontId="3"/>
  </si>
  <si>
    <t>sUZuki sAburo</t>
    <phoneticPr fontId="3"/>
  </si>
  <si>
    <t>小文字</t>
    <rPh sb="0" eb="3">
      <t>コモジ</t>
    </rPh>
    <phoneticPr fontId="3"/>
  </si>
  <si>
    <t>大文字</t>
    <rPh sb="0" eb="3">
      <t>オオモジ</t>
    </rPh>
    <phoneticPr fontId="3"/>
  </si>
  <si>
    <t>先頭大文字</t>
    <rPh sb="0" eb="2">
      <t>セントウ</t>
    </rPh>
    <rPh sb="2" eb="5">
      <t>オオモジ</t>
    </rPh>
    <phoneticPr fontId="3"/>
  </si>
  <si>
    <t>全角表示</t>
    <rPh sb="0" eb="2">
      <t>ゼンカク</t>
    </rPh>
    <rPh sb="2" eb="4">
      <t>ヒョウジ</t>
    </rPh>
    <phoneticPr fontId="3"/>
  </si>
  <si>
    <t>半角表示</t>
    <rPh sb="0" eb="2">
      <t>ハンカク</t>
    </rPh>
    <rPh sb="2" eb="4">
      <t>ヒョウジ</t>
    </rPh>
    <phoneticPr fontId="3"/>
  </si>
  <si>
    <t>UPPER関数、LOWER関数、PROPER関数
JIS関数、ASC関数の練習</t>
    <rPh sb="5" eb="7">
      <t>カンスウ</t>
    </rPh>
    <rPh sb="13" eb="15">
      <t>カンスウ</t>
    </rPh>
    <rPh sb="22" eb="24">
      <t>カンスウ</t>
    </rPh>
    <rPh sb="28" eb="30">
      <t>カンスウ</t>
    </rPh>
    <rPh sb="34" eb="36">
      <t>カンスウ</t>
    </rPh>
    <rPh sb="37" eb="39">
      <t>レンシュウ</t>
    </rPh>
    <phoneticPr fontId="3"/>
  </si>
  <si>
    <t>　【日付から年、月、日を取得する】</t>
    <rPh sb="2" eb="4">
      <t>ヒヅケ</t>
    </rPh>
    <rPh sb="6" eb="7">
      <t>トシ</t>
    </rPh>
    <rPh sb="8" eb="9">
      <t>ツキ</t>
    </rPh>
    <rPh sb="10" eb="11">
      <t>ヒ</t>
    </rPh>
    <rPh sb="12" eb="14">
      <t>シュトク</t>
    </rPh>
    <phoneticPr fontId="3"/>
  </si>
  <si>
    <t>YEAR関数、MONTH関数、DAY関数の練習</t>
    <rPh sb="4" eb="6">
      <t>カンスウ</t>
    </rPh>
    <rPh sb="12" eb="14">
      <t>カンスウ</t>
    </rPh>
    <rPh sb="18" eb="20">
      <t>カンスウ</t>
    </rPh>
    <rPh sb="21" eb="23">
      <t>レンシュウ</t>
    </rPh>
    <phoneticPr fontId="3"/>
  </si>
  <si>
    <t>区分</t>
    <rPh sb="0" eb="2">
      <t>クブン</t>
    </rPh>
    <phoneticPr fontId="3"/>
  </si>
  <si>
    <t>管理番号</t>
    <rPh sb="0" eb="2">
      <t>カンリ</t>
    </rPh>
    <rPh sb="2" eb="4">
      <t>バンゴウ</t>
    </rPh>
    <phoneticPr fontId="3"/>
  </si>
  <si>
    <t>LEFT関数、MID関数、RIGHT関数の練習</t>
    <rPh sb="4" eb="6">
      <t>カンスウ</t>
    </rPh>
    <rPh sb="10" eb="12">
      <t>カンスウ</t>
    </rPh>
    <rPh sb="18" eb="20">
      <t>カンスウ</t>
    </rPh>
    <rPh sb="21" eb="23">
      <t>レンシュウ</t>
    </rPh>
    <phoneticPr fontId="3"/>
  </si>
  <si>
    <t>　【指定した文字数を取得する】</t>
    <rPh sb="2" eb="4">
      <t>シテイ</t>
    </rPh>
    <rPh sb="6" eb="9">
      <t>モジスウ</t>
    </rPh>
    <rPh sb="10" eb="12">
      <t>シュトク</t>
    </rPh>
    <phoneticPr fontId="3"/>
  </si>
  <si>
    <t>FIND関数の練習</t>
    <rPh sb="4" eb="6">
      <t>カンスウ</t>
    </rPh>
    <rPh sb="7" eb="9">
      <t>レンシュウ</t>
    </rPh>
    <phoneticPr fontId="3"/>
  </si>
  <si>
    <t>田中 一郎</t>
    <rPh sb="0" eb="2">
      <t>タナカ</t>
    </rPh>
    <rPh sb="3" eb="5">
      <t>イチロウ</t>
    </rPh>
    <phoneticPr fontId="3"/>
  </si>
  <si>
    <t>森 二郎</t>
    <rPh sb="0" eb="1">
      <t>モリ</t>
    </rPh>
    <rPh sb="2" eb="4">
      <t>ジロウ</t>
    </rPh>
    <phoneticPr fontId="3"/>
  </si>
  <si>
    <t>佐々木 三郎</t>
    <rPh sb="0" eb="3">
      <t>ササキ</t>
    </rPh>
    <rPh sb="4" eb="6">
      <t>サブロウ</t>
    </rPh>
    <phoneticPr fontId="3"/>
  </si>
  <si>
    <t>住所</t>
    <rPh sb="0" eb="2">
      <t>ジュウショ</t>
    </rPh>
    <phoneticPr fontId="3"/>
  </si>
  <si>
    <t>　【指定した文字列の位置を取得する】</t>
    <rPh sb="2" eb="4">
      <t>シテイ</t>
    </rPh>
    <rPh sb="6" eb="9">
      <t>モジレツ</t>
    </rPh>
    <rPh sb="10" eb="12">
      <t>イチ</t>
    </rPh>
    <rPh sb="13" eb="15">
      <t>シュトク</t>
    </rPh>
    <phoneticPr fontId="3"/>
  </si>
  <si>
    <t>神奈川県神奈川市</t>
    <rPh sb="0" eb="4">
      <t>カナガワケン</t>
    </rPh>
    <rPh sb="4" eb="7">
      <t>カナガワ</t>
    </rPh>
    <rPh sb="7" eb="8">
      <t>シ</t>
    </rPh>
    <phoneticPr fontId="3"/>
  </si>
  <si>
    <t>埼玉県さいたま市</t>
    <rPh sb="0" eb="3">
      <t>サイタマケン</t>
    </rPh>
    <rPh sb="7" eb="8">
      <t>シ</t>
    </rPh>
    <phoneticPr fontId="3"/>
  </si>
  <si>
    <t>沖縄県東京市</t>
    <rPh sb="0" eb="3">
      <t>オキナワケン</t>
    </rPh>
    <rPh sb="3" eb="5">
      <t>トウキョウ</t>
    </rPh>
    <rPh sb="5" eb="6">
      <t>シ</t>
    </rPh>
    <phoneticPr fontId="3"/>
  </si>
  <si>
    <t>沖縄区東京区</t>
    <rPh sb="0" eb="2">
      <t>オキナワ</t>
    </rPh>
    <rPh sb="2" eb="3">
      <t>ク</t>
    </rPh>
    <rPh sb="3" eb="5">
      <t>トウキョウ</t>
    </rPh>
    <rPh sb="5" eb="6">
      <t>ク</t>
    </rPh>
    <phoneticPr fontId="3"/>
  </si>
  <si>
    <t>埼玉区さいたま区</t>
    <rPh sb="0" eb="2">
      <t>サイタマ</t>
    </rPh>
    <rPh sb="2" eb="3">
      <t>ク</t>
    </rPh>
    <rPh sb="7" eb="8">
      <t>ク</t>
    </rPh>
    <phoneticPr fontId="3"/>
  </si>
  <si>
    <t>東京区神奈川区</t>
    <rPh sb="0" eb="2">
      <t>トウキョウ</t>
    </rPh>
    <rPh sb="2" eb="3">
      <t>ク</t>
    </rPh>
    <rPh sb="3" eb="6">
      <t>カナガワ</t>
    </rPh>
    <rPh sb="6" eb="7">
      <t>ク</t>
    </rPh>
    <phoneticPr fontId="3"/>
  </si>
  <si>
    <t>最高点</t>
    <rPh sb="0" eb="3">
      <t>サイコウテン</t>
    </rPh>
    <phoneticPr fontId="3"/>
  </si>
  <si>
    <t>国語の最高点は72点です</t>
    <rPh sb="0" eb="2">
      <t>コクゴ</t>
    </rPh>
    <rPh sb="3" eb="5">
      <t>サイコウ</t>
    </rPh>
    <rPh sb="9" eb="10">
      <t>テン</t>
    </rPh>
    <phoneticPr fontId="3"/>
  </si>
  <si>
    <t>CONCATENATE関数、CONCAT関数、&amp;の練習</t>
    <rPh sb="11" eb="13">
      <t>カンスウ</t>
    </rPh>
    <rPh sb="20" eb="22">
      <t>カンスウ</t>
    </rPh>
    <rPh sb="25" eb="27">
      <t>レンシュウ</t>
    </rPh>
    <phoneticPr fontId="3"/>
  </si>
  <si>
    <t>2020/5/13時点の国語の最高得点は〇〇点です</t>
    <rPh sb="9" eb="11">
      <t>ジテン</t>
    </rPh>
    <rPh sb="12" eb="14">
      <t>コクゴ</t>
    </rPh>
    <rPh sb="15" eb="17">
      <t>サイコウ</t>
    </rPh>
    <rPh sb="17" eb="19">
      <t>トクテン</t>
    </rPh>
    <rPh sb="22" eb="23">
      <t>テン</t>
    </rPh>
    <phoneticPr fontId="3"/>
  </si>
  <si>
    <t>TEXT関数の練習</t>
    <rPh sb="4" eb="6">
      <t>カンスウ</t>
    </rPh>
    <rPh sb="7" eb="9">
      <t>レンシュウ</t>
    </rPh>
    <phoneticPr fontId="3"/>
  </si>
  <si>
    <t>　【表示形式を変換する】</t>
    <rPh sb="2" eb="4">
      <t>ヒョウジ</t>
    </rPh>
    <rPh sb="4" eb="6">
      <t>ケイシキ</t>
    </rPh>
    <phoneticPr fontId="3"/>
  </si>
  <si>
    <t>曜日</t>
    <rPh sb="0" eb="2">
      <t>ヨウビ</t>
    </rPh>
    <phoneticPr fontId="3"/>
  </si>
  <si>
    <t>曜日(〇曜日)</t>
    <rPh sb="0" eb="2">
      <t>ヨウビ</t>
    </rPh>
    <rPh sb="4" eb="6">
      <t>ヨウビ</t>
    </rPh>
    <phoneticPr fontId="3"/>
  </si>
  <si>
    <t>西暦(20xx/x/x)</t>
    <rPh sb="0" eb="2">
      <t>セイレキ</t>
    </rPh>
    <phoneticPr fontId="3"/>
  </si>
  <si>
    <t>曜日(例：土)</t>
    <rPh sb="0" eb="2">
      <t>ヨウビ</t>
    </rPh>
    <rPh sb="3" eb="4">
      <t>レイ</t>
    </rPh>
    <rPh sb="5" eb="6">
      <t>ド</t>
    </rPh>
    <phoneticPr fontId="3"/>
  </si>
  <si>
    <t>数字(例：001)</t>
    <rPh sb="0" eb="2">
      <t>スウジ</t>
    </rPh>
    <rPh sb="3" eb="4">
      <t>レイ</t>
    </rPh>
    <phoneticPr fontId="3"/>
  </si>
  <si>
    <t>敬称付き(様)</t>
    <rPh sb="0" eb="2">
      <t>ケイショウ</t>
    </rPh>
    <rPh sb="2" eb="3">
      <t>ツ</t>
    </rPh>
    <rPh sb="5" eb="6">
      <t>サマ</t>
    </rPh>
    <phoneticPr fontId="3"/>
  </si>
  <si>
    <t>井上</t>
    <rPh sb="0" eb="2">
      <t>イノウエ</t>
    </rPh>
    <phoneticPr fontId="3"/>
  </si>
  <si>
    <t>VALUE</t>
    <phoneticPr fontId="3"/>
  </si>
  <si>
    <t>数字</t>
    <rPh sb="0" eb="2">
      <t>スウジ</t>
    </rPh>
    <phoneticPr fontId="3"/>
  </si>
  <si>
    <t>　【行番号を取得する】</t>
    <rPh sb="2" eb="5">
      <t>ギョウバンゴウ</t>
    </rPh>
    <rPh sb="6" eb="8">
      <t>シュトク</t>
    </rPh>
    <phoneticPr fontId="3"/>
  </si>
  <si>
    <t>　【列番号を取得する】</t>
    <rPh sb="2" eb="5">
      <t>レツバンゴウ</t>
    </rPh>
    <rPh sb="6" eb="8">
      <t>シュトク</t>
    </rPh>
    <phoneticPr fontId="3"/>
  </si>
  <si>
    <t>列番号</t>
    <rPh sb="0" eb="3">
      <t>レツバンゴウ</t>
    </rPh>
    <phoneticPr fontId="3"/>
  </si>
  <si>
    <t>COLUMN関数、COLUMNS関数の練習(複合参照含）</t>
    <rPh sb="6" eb="8">
      <t>カンスウ</t>
    </rPh>
    <rPh sb="16" eb="18">
      <t>カンスウ</t>
    </rPh>
    <rPh sb="19" eb="21">
      <t>レンシュウ</t>
    </rPh>
    <rPh sb="22" eb="24">
      <t>フクゴウ</t>
    </rPh>
    <rPh sb="24" eb="26">
      <t>サンショウ</t>
    </rPh>
    <rPh sb="26" eb="27">
      <t>フク</t>
    </rPh>
    <phoneticPr fontId="3"/>
  </si>
  <si>
    <t>ROW関数、ROWS関数の練習</t>
    <rPh sb="3" eb="5">
      <t>カンスウ</t>
    </rPh>
    <rPh sb="10" eb="12">
      <t>カンスウ</t>
    </rPh>
    <rPh sb="13" eb="15">
      <t>レンシュウ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</si>
  <si>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</si>
  <si>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</si>
  <si>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伊藤</t>
    <rPh sb="0" eb="2">
      <t>イトウ</t>
    </rPh>
    <phoneticPr fontId="3"/>
  </si>
  <si>
    <t>LARGE関数の練習</t>
    <rPh sb="5" eb="7">
      <t>カンスウ</t>
    </rPh>
    <rPh sb="8" eb="10">
      <t>レンシュウ</t>
    </rPh>
    <phoneticPr fontId="3"/>
  </si>
  <si>
    <t>【X番目に大きい値を取得】</t>
    <rPh sb="2" eb="4">
      <t>バンメ</t>
    </rPh>
    <rPh sb="5" eb="6">
      <t>オオ</t>
    </rPh>
    <rPh sb="8" eb="9">
      <t>アタイ</t>
    </rPh>
    <rPh sb="10" eb="12">
      <t>シュトク</t>
    </rPh>
    <phoneticPr fontId="3"/>
  </si>
  <si>
    <t>順位</t>
    <rPh sb="0" eb="2">
      <t>ジュンイ</t>
    </rPh>
    <phoneticPr fontId="3"/>
  </si>
  <si>
    <t>2番目に金額が高い</t>
    <rPh sb="1" eb="3">
      <t>バンメ</t>
    </rPh>
    <rPh sb="4" eb="6">
      <t>キンガク</t>
    </rPh>
    <rPh sb="7" eb="8">
      <t>タカ</t>
    </rPh>
    <phoneticPr fontId="3"/>
  </si>
  <si>
    <t>2番目に金額が低い</t>
    <rPh sb="1" eb="3">
      <t>バンメ</t>
    </rPh>
    <rPh sb="4" eb="6">
      <t>キンガク</t>
    </rPh>
    <rPh sb="7" eb="8">
      <t>ヒク</t>
    </rPh>
    <phoneticPr fontId="3"/>
  </si>
  <si>
    <t>最低金額</t>
    <rPh sb="0" eb="2">
      <t>サイテイ</t>
    </rPh>
    <rPh sb="2" eb="4">
      <t>キンガク</t>
    </rPh>
    <phoneticPr fontId="3"/>
  </si>
  <si>
    <t>郵便番号</t>
    <rPh sb="0" eb="4">
      <t>ユウビンバンゴウ</t>
    </rPh>
    <phoneticPr fontId="3"/>
  </si>
  <si>
    <t>LEN関数、LENB関数の練習</t>
    <rPh sb="3" eb="5">
      <t>カンスウ</t>
    </rPh>
    <rPh sb="10" eb="12">
      <t>カンスウ</t>
    </rPh>
    <rPh sb="13" eb="15">
      <t>レンシュウ</t>
    </rPh>
    <phoneticPr fontId="3"/>
  </si>
  <si>
    <t>　【LEN:指定した文字数を取得する】【LENB：バイト数】</t>
    <rPh sb="6" eb="8">
      <t>シテイ</t>
    </rPh>
    <rPh sb="10" eb="13">
      <t>モジスウ</t>
    </rPh>
    <rPh sb="14" eb="16">
      <t>シュトク</t>
    </rPh>
    <rPh sb="28" eb="29">
      <t>スウ</t>
    </rPh>
    <phoneticPr fontId="3"/>
  </si>
  <si>
    <t>文字数</t>
    <rPh sb="0" eb="3">
      <t>モジスウ</t>
    </rPh>
    <phoneticPr fontId="3"/>
  </si>
  <si>
    <t>バイト数</t>
    <rPh sb="3" eb="4">
      <t>スウ</t>
    </rPh>
    <phoneticPr fontId="3"/>
  </si>
  <si>
    <t>鈴木 二郎</t>
    <rPh sb="0" eb="2">
      <t>スズキ</t>
    </rPh>
    <rPh sb="3" eb="5">
      <t>ジロウ</t>
    </rPh>
    <phoneticPr fontId="3"/>
  </si>
  <si>
    <t>木村　三郎</t>
    <rPh sb="0" eb="2">
      <t>キムラ</t>
    </rPh>
    <rPh sb="3" eb="5">
      <t>サブロウ</t>
    </rPh>
    <phoneticPr fontId="3"/>
  </si>
  <si>
    <t>１２４２１４１</t>
    <phoneticPr fontId="3"/>
  </si>
  <si>
    <t>5文字以内で入力してください</t>
    <rPh sb="1" eb="3">
      <t>モジ</t>
    </rPh>
    <rPh sb="3" eb="5">
      <t>イナイ</t>
    </rPh>
    <rPh sb="6" eb="8">
      <t>ニュウリョク</t>
    </rPh>
    <phoneticPr fontId="3"/>
  </si>
  <si>
    <t>空白までの位置</t>
    <rPh sb="0" eb="2">
      <t>クウハク</t>
    </rPh>
    <rPh sb="5" eb="7">
      <t>イチ</t>
    </rPh>
    <phoneticPr fontId="3"/>
  </si>
  <si>
    <t>銀行口座番号(半角)</t>
    <rPh sb="0" eb="2">
      <t>ギンコウ</t>
    </rPh>
    <rPh sb="2" eb="4">
      <t>コウザ</t>
    </rPh>
    <rPh sb="4" eb="6">
      <t>バンゴウ</t>
    </rPh>
    <rPh sb="7" eb="9">
      <t>ハンカク</t>
    </rPh>
    <phoneticPr fontId="3"/>
  </si>
  <si>
    <t>東京　</t>
    <rPh sb="0" eb="2">
      <t>トウキョウ</t>
    </rPh>
    <phoneticPr fontId="3"/>
  </si>
  <si>
    <t>東京　　</t>
    <rPh sb="0" eb="2">
      <t>トウキョウ</t>
    </rPh>
    <phoneticPr fontId="3"/>
  </si>
  <si>
    <t>　大阪</t>
    <rPh sb="1" eb="3">
      <t>オオサカ</t>
    </rPh>
    <phoneticPr fontId="3"/>
  </si>
  <si>
    <t>大阪　　</t>
    <rPh sb="0" eb="2">
      <t>オオサカ</t>
    </rPh>
    <phoneticPr fontId="3"/>
  </si>
  <si>
    <t>場所</t>
    <rPh sb="0" eb="2">
      <t>バショ</t>
    </rPh>
    <phoneticPr fontId="3"/>
  </si>
  <si>
    <t>【空白を取り除く】</t>
    <rPh sb="1" eb="3">
      <t>クウハク</t>
    </rPh>
    <rPh sb="4" eb="5">
      <t>ト</t>
    </rPh>
    <rPh sb="6" eb="7">
      <t>ノゾ</t>
    </rPh>
    <phoneticPr fontId="3"/>
  </si>
  <si>
    <t>田中　　一郎</t>
    <rPh sb="0" eb="2">
      <t>タナカ</t>
    </rPh>
    <rPh sb="4" eb="6">
      <t>イチロウ</t>
    </rPh>
    <phoneticPr fontId="3"/>
  </si>
  <si>
    <t>田中　　　　三郎</t>
    <rPh sb="0" eb="2">
      <t>タナカ</t>
    </rPh>
    <rPh sb="6" eb="8">
      <t>サブロウ</t>
    </rPh>
    <phoneticPr fontId="3"/>
  </si>
  <si>
    <t>　　　田中　　　四郎</t>
    <rPh sb="3" eb="5">
      <t>タナカ</t>
    </rPh>
    <rPh sb="8" eb="10">
      <t>シロウ</t>
    </rPh>
    <phoneticPr fontId="3"/>
  </si>
  <si>
    <t>　田中　五郎　　　　</t>
    <rPh sb="1" eb="3">
      <t>タナカ</t>
    </rPh>
    <rPh sb="4" eb="6">
      <t>ゴロウ</t>
    </rPh>
    <phoneticPr fontId="3"/>
  </si>
  <si>
    <t>【経過期間を調べる】</t>
    <rPh sb="1" eb="3">
      <t>ケイカ</t>
    </rPh>
    <rPh sb="3" eb="5">
      <t>キカン</t>
    </rPh>
    <rPh sb="6" eb="7">
      <t>シラ</t>
    </rPh>
    <phoneticPr fontId="3"/>
  </si>
  <si>
    <t>生年月日</t>
    <rPh sb="0" eb="2">
      <t>セイネン</t>
    </rPh>
    <rPh sb="2" eb="4">
      <t>ガッピ</t>
    </rPh>
    <phoneticPr fontId="3"/>
  </si>
  <si>
    <t>今日</t>
    <rPh sb="0" eb="2">
      <t>キョウ</t>
    </rPh>
    <phoneticPr fontId="3"/>
  </si>
  <si>
    <t>年齢</t>
    <rPh sb="0" eb="2">
      <t>ネンレイ</t>
    </rPh>
    <phoneticPr fontId="3"/>
  </si>
  <si>
    <t xml:space="preserve"> </t>
    <phoneticPr fontId="3"/>
  </si>
  <si>
    <t>【日付から曜日を取得】</t>
    <rPh sb="1" eb="3">
      <t>ヒヅケ</t>
    </rPh>
    <rPh sb="5" eb="7">
      <t>ヨウビ</t>
    </rPh>
    <rPh sb="8" eb="10">
      <t>シュトク</t>
    </rPh>
    <phoneticPr fontId="3"/>
  </si>
  <si>
    <t>【営業日数を取得する】</t>
    <rPh sb="1" eb="3">
      <t>エイギョウ</t>
    </rPh>
    <rPh sb="3" eb="5">
      <t>ニッスウ</t>
    </rPh>
    <rPh sb="6" eb="8">
      <t>シュトク</t>
    </rPh>
    <phoneticPr fontId="3"/>
  </si>
  <si>
    <t>月日</t>
  </si>
  <si>
    <t>祝日</t>
  </si>
  <si>
    <t>※祝日一覧で検索</t>
    <rPh sb="1" eb="3">
      <t>シュクジツ</t>
    </rPh>
    <rPh sb="3" eb="5">
      <t>イチラン</t>
    </rPh>
    <rPh sb="6" eb="8">
      <t>ケンサク</t>
    </rPh>
    <phoneticPr fontId="3"/>
  </si>
  <si>
    <t>納期</t>
    <rPh sb="0" eb="2">
      <t>ノウキ</t>
    </rPh>
    <phoneticPr fontId="3"/>
  </si>
  <si>
    <t>海の日</t>
  </si>
  <si>
    <t>スポーツの日</t>
  </si>
  <si>
    <t>受注日</t>
    <rPh sb="0" eb="2">
      <t>ジュチュウ</t>
    </rPh>
    <rPh sb="2" eb="3">
      <t>ビ</t>
    </rPh>
    <phoneticPr fontId="3"/>
  </si>
  <si>
    <t>納期（〇営業日後）</t>
    <rPh sb="0" eb="2">
      <t>ノウキ</t>
    </rPh>
    <rPh sb="4" eb="7">
      <t>エイギョウビ</t>
    </rPh>
    <rPh sb="7" eb="8">
      <t>ゴ</t>
    </rPh>
    <phoneticPr fontId="3"/>
  </si>
  <si>
    <t>提出日</t>
    <rPh sb="0" eb="2">
      <t>テイシュツ</t>
    </rPh>
    <rPh sb="2" eb="3">
      <t>ビ</t>
    </rPh>
    <phoneticPr fontId="3"/>
  </si>
  <si>
    <t>【期日を求める】</t>
    <rPh sb="1" eb="3">
      <t>キジツ</t>
    </rPh>
    <rPh sb="4" eb="5">
      <t>モト</t>
    </rPh>
    <phoneticPr fontId="3"/>
  </si>
  <si>
    <t>INDIRECT関数の練習</t>
    <rPh sb="8" eb="10">
      <t>カンスウ</t>
    </rPh>
    <rPh sb="11" eb="13">
      <t>レンシュウ</t>
    </rPh>
    <phoneticPr fontId="3"/>
  </si>
  <si>
    <t>WORKDAYS関数の練習</t>
    <rPh sb="8" eb="10">
      <t>カンスウ</t>
    </rPh>
    <rPh sb="11" eb="13">
      <t>レンシュウ</t>
    </rPh>
    <phoneticPr fontId="3"/>
  </si>
  <si>
    <t>NETWORKDAYS関数の練習</t>
    <rPh sb="11" eb="13">
      <t>カンスウ</t>
    </rPh>
    <rPh sb="14" eb="16">
      <t>レンシュウ</t>
    </rPh>
    <phoneticPr fontId="3"/>
  </si>
  <si>
    <t>WEEKDAY関数の練習</t>
    <rPh sb="7" eb="9">
      <t>カンスウ</t>
    </rPh>
    <rPh sb="10" eb="12">
      <t>レンシュウ</t>
    </rPh>
    <phoneticPr fontId="3"/>
  </si>
  <si>
    <t>DETEDIF関数の練習</t>
    <rPh sb="7" eb="9">
      <t>カンスウ</t>
    </rPh>
    <rPh sb="10" eb="12">
      <t>レンシュウ</t>
    </rPh>
    <phoneticPr fontId="3"/>
  </si>
  <si>
    <t>TRIM関数の練習</t>
    <rPh sb="4" eb="6">
      <t>カンスウ</t>
    </rPh>
    <rPh sb="7" eb="9">
      <t>レンシュウ</t>
    </rPh>
    <phoneticPr fontId="3"/>
  </si>
  <si>
    <t>【セルを参照する】</t>
    <rPh sb="4" eb="6">
      <t>サンショウ</t>
    </rPh>
    <phoneticPr fontId="3"/>
  </si>
  <si>
    <t>東京支店</t>
    <rPh sb="0" eb="2">
      <t>トウキョウ</t>
    </rPh>
    <rPh sb="2" eb="4">
      <t>シテン</t>
    </rPh>
    <phoneticPr fontId="3"/>
  </si>
  <si>
    <t>部署</t>
    <rPh sb="0" eb="2">
      <t>ブショ</t>
    </rPh>
    <phoneticPr fontId="3"/>
  </si>
  <si>
    <t>営業</t>
    <rPh sb="0" eb="2">
      <t>エイギョウ</t>
    </rPh>
    <phoneticPr fontId="3"/>
  </si>
  <si>
    <t>経理</t>
    <rPh sb="0" eb="2">
      <t>ケイリ</t>
    </rPh>
    <phoneticPr fontId="3"/>
  </si>
  <si>
    <t>総務</t>
    <rPh sb="0" eb="2">
      <t>ソウム</t>
    </rPh>
    <phoneticPr fontId="3"/>
  </si>
  <si>
    <t>大阪支店</t>
    <rPh sb="0" eb="2">
      <t>オオサカ</t>
    </rPh>
    <rPh sb="2" eb="4">
      <t>シテン</t>
    </rPh>
    <phoneticPr fontId="3"/>
  </si>
  <si>
    <t>広報</t>
    <rPh sb="0" eb="2">
      <t>コウホウ</t>
    </rPh>
    <phoneticPr fontId="3"/>
  </si>
  <si>
    <t>企画</t>
    <rPh sb="0" eb="2">
      <t>キカク</t>
    </rPh>
    <phoneticPr fontId="3"/>
  </si>
  <si>
    <t>支店</t>
    <rPh sb="0" eb="2">
      <t>シテン</t>
    </rPh>
    <phoneticPr fontId="3"/>
  </si>
  <si>
    <t>=INDIRECT(E5)</t>
    <phoneticPr fontId="3"/>
  </si>
  <si>
    <t>=INDIRECT("E5")</t>
    <phoneticPr fontId="3"/>
  </si>
  <si>
    <t>PHONETC関数の練習</t>
    <rPh sb="7" eb="9">
      <t>カンスウ</t>
    </rPh>
    <rPh sb="10" eb="12">
      <t>レンシュウ</t>
    </rPh>
    <phoneticPr fontId="3"/>
  </si>
  <si>
    <t>【フリガナを取得する】</t>
    <rPh sb="6" eb="8">
      <t>シュトク</t>
    </rPh>
    <phoneticPr fontId="3"/>
  </si>
  <si>
    <t>フリガナ</t>
    <phoneticPr fontId="3"/>
  </si>
  <si>
    <t>木村</t>
    <rPh sb="0" eb="2">
      <t>モクムラ</t>
    </rPh>
    <phoneticPr fontId="3"/>
  </si>
  <si>
    <t>伊藤</t>
    <phoneticPr fontId="3"/>
  </si>
  <si>
    <t>SUBTOTAL関数の練習</t>
    <rPh sb="8" eb="10">
      <t>カンスウ</t>
    </rPh>
    <rPh sb="11" eb="13">
      <t>レンシュウ</t>
    </rPh>
    <phoneticPr fontId="3"/>
  </si>
  <si>
    <t>【非表示を含まない集計をする】</t>
    <rPh sb="1" eb="4">
      <t>ヒヒョウジ</t>
    </rPh>
    <rPh sb="5" eb="6">
      <t>フク</t>
    </rPh>
    <rPh sb="9" eb="11">
      <t>シュウケイ</t>
    </rPh>
    <phoneticPr fontId="3"/>
  </si>
  <si>
    <t>もも</t>
    <phoneticPr fontId="3"/>
  </si>
  <si>
    <t>合計(SUM)</t>
    <rPh sb="0" eb="2">
      <t>ゴウケイ</t>
    </rPh>
    <phoneticPr fontId="3"/>
  </si>
  <si>
    <t>合計(SUBTOTAL)</t>
    <rPh sb="0" eb="2">
      <t>ゴウケイ</t>
    </rPh>
    <phoneticPr fontId="3"/>
  </si>
  <si>
    <t>1~11
(非表示含める)</t>
    <rPh sb="6" eb="9">
      <t>ヒヒョウジ</t>
    </rPh>
    <rPh sb="9" eb="10">
      <t>フク</t>
    </rPh>
    <phoneticPr fontId="3"/>
  </si>
  <si>
    <t>101~111
(非表示含めない)</t>
    <rPh sb="9" eb="12">
      <t>ヒヒョウジ</t>
    </rPh>
    <rPh sb="12" eb="13">
      <t>フク</t>
    </rPh>
    <phoneticPr fontId="3"/>
  </si>
  <si>
    <t>HOUR関数、MINUTE関数、SECOND関数の練習</t>
    <rPh sb="4" eb="6">
      <t>カンスウ</t>
    </rPh>
    <rPh sb="13" eb="15">
      <t>カンスウ</t>
    </rPh>
    <rPh sb="22" eb="24">
      <t>カンスウ</t>
    </rPh>
    <rPh sb="25" eb="27">
      <t>レンシュウ</t>
    </rPh>
    <phoneticPr fontId="3"/>
  </si>
  <si>
    <t>【時刻を取得する】</t>
    <rPh sb="1" eb="3">
      <t>ジコク</t>
    </rPh>
    <rPh sb="4" eb="6">
      <t>シュトク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</si>
  <si>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</si>
  <si>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</si>
  <si>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</si>
  <si>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開始時刻</t>
    <rPh sb="0" eb="2">
      <t>カイシ</t>
    </rPh>
    <rPh sb="2" eb="4">
      <t>ジコク</t>
    </rPh>
    <phoneticPr fontId="3"/>
  </si>
  <si>
    <t>TIME関数の練習</t>
    <rPh sb="4" eb="6">
      <t>カンスウ</t>
    </rPh>
    <rPh sb="7" eb="9">
      <t>レンシュウ</t>
    </rPh>
    <phoneticPr fontId="3"/>
  </si>
  <si>
    <t>2時間30分後</t>
    <rPh sb="1" eb="3">
      <t>ジカン</t>
    </rPh>
    <rPh sb="5" eb="7">
      <t>フンゴ</t>
    </rPh>
    <phoneticPr fontId="3"/>
  </si>
  <si>
    <t>時給</t>
    <rPh sb="0" eb="2">
      <t>ジキュウ</t>
    </rPh>
    <phoneticPr fontId="3"/>
  </si>
  <si>
    <t>給与</t>
    <rPh sb="0" eb="2">
      <t>キュウヨ</t>
    </rPh>
    <phoneticPr fontId="3"/>
  </si>
  <si>
    <t>合計時間</t>
    <rPh sb="0" eb="2">
      <t>ゴウケイ</t>
    </rPh>
    <rPh sb="2" eb="4">
      <t>ジカン</t>
    </rPh>
    <phoneticPr fontId="3"/>
  </si>
  <si>
    <t>時間</t>
    <rPh sb="0" eb="2">
      <t>ジカン</t>
    </rPh>
    <phoneticPr fontId="3"/>
  </si>
  <si>
    <t>退社時間</t>
    <rPh sb="0" eb="2">
      <t>タイシャ</t>
    </rPh>
    <rPh sb="2" eb="4">
      <t>ジカン</t>
    </rPh>
    <phoneticPr fontId="3"/>
  </si>
  <si>
    <t>終了時間</t>
    <rPh sb="0" eb="2">
      <t>シュウリョウ</t>
    </rPh>
    <rPh sb="2" eb="4">
      <t>ジカン</t>
    </rPh>
    <phoneticPr fontId="3"/>
  </si>
  <si>
    <t>労働時間</t>
    <rPh sb="0" eb="2">
      <t>ロウドウ</t>
    </rPh>
    <rPh sb="2" eb="4">
      <t>ジカン</t>
    </rPh>
    <phoneticPr fontId="3"/>
  </si>
  <si>
    <t>計算</t>
    <rPh sb="0" eb="2">
      <t>ケイサン</t>
    </rPh>
    <phoneticPr fontId="3"/>
  </si>
  <si>
    <t>出社時間</t>
    <rPh sb="0" eb="2">
      <t>シュッシャ</t>
    </rPh>
    <rPh sb="2" eb="4">
      <t>ジカン</t>
    </rPh>
    <phoneticPr fontId="3"/>
  </si>
  <si>
    <t>勤務時間
(休憩時間除く)</t>
    <rPh sb="0" eb="2">
      <t>キンム</t>
    </rPh>
    <rPh sb="2" eb="4">
      <t>ジカン</t>
    </rPh>
    <rPh sb="6" eb="8">
      <t>キュウケイ</t>
    </rPh>
    <rPh sb="8" eb="10">
      <t>ジカン</t>
    </rPh>
    <rPh sb="10" eb="11">
      <t>ノゾ</t>
    </rPh>
    <phoneticPr fontId="3"/>
  </si>
  <si>
    <t>【順位を表示】</t>
    <rPh sb="1" eb="3">
      <t>ジュンイ</t>
    </rPh>
    <rPh sb="4" eb="6">
      <t>ヒョウジ</t>
    </rPh>
    <phoneticPr fontId="3"/>
  </si>
  <si>
    <t>木下</t>
    <rPh sb="0" eb="2">
      <t>キノシタ</t>
    </rPh>
    <phoneticPr fontId="3"/>
  </si>
  <si>
    <t>順位(EQ)</t>
    <rPh sb="0" eb="2">
      <t>ジュンイ</t>
    </rPh>
    <phoneticPr fontId="3"/>
  </si>
  <si>
    <t>CEILING関数、FLOOR関数の練習</t>
    <rPh sb="7" eb="9">
      <t>カンスウ</t>
    </rPh>
    <rPh sb="15" eb="17">
      <t>カンスウ</t>
    </rPh>
    <rPh sb="18" eb="20">
      <t>レンシュウ</t>
    </rPh>
    <phoneticPr fontId="3"/>
  </si>
  <si>
    <t>【指定した単位で切り上げ、切り下げ】</t>
    <rPh sb="1" eb="3">
      <t>シテイ</t>
    </rPh>
    <rPh sb="5" eb="7">
      <t>タンイ</t>
    </rPh>
    <rPh sb="8" eb="9">
      <t>キ</t>
    </rPh>
    <rPh sb="10" eb="11">
      <t>ア</t>
    </rPh>
    <rPh sb="13" eb="14">
      <t>キ</t>
    </rPh>
    <rPh sb="15" eb="16">
      <t>サ</t>
    </rPh>
    <phoneticPr fontId="3"/>
  </si>
  <si>
    <t>打刻</t>
    <rPh sb="0" eb="2">
      <t>ダコク</t>
    </rPh>
    <phoneticPr fontId="3"/>
  </si>
  <si>
    <t>開始時間</t>
    <rPh sb="0" eb="2">
      <t>カイシ</t>
    </rPh>
    <rPh sb="2" eb="4">
      <t>ジカン</t>
    </rPh>
    <phoneticPr fontId="3"/>
  </si>
  <si>
    <t>REPLACE関数の練習</t>
    <rPh sb="7" eb="9">
      <t>カンスウ</t>
    </rPh>
    <rPh sb="10" eb="12">
      <t>レンシュウ</t>
    </rPh>
    <phoneticPr fontId="3"/>
  </si>
  <si>
    <t>【指定した文字を置換する】</t>
    <rPh sb="1" eb="3">
      <t>シテイ</t>
    </rPh>
    <rPh sb="5" eb="7">
      <t>モジ</t>
    </rPh>
    <rPh sb="8" eb="10">
      <t>チカン</t>
    </rPh>
    <phoneticPr fontId="3"/>
  </si>
  <si>
    <t>会社名</t>
    <rPh sb="0" eb="3">
      <t>カイシャメイ</t>
    </rPh>
    <phoneticPr fontId="3"/>
  </si>
  <si>
    <t>株式会社エクセル</t>
    <rPh sb="0" eb="4">
      <t>カブシキガイシャ</t>
    </rPh>
    <phoneticPr fontId="3"/>
  </si>
  <si>
    <t>㈱に変更</t>
    <rPh sb="2" eb="4">
      <t>ヘンコウ</t>
    </rPh>
    <phoneticPr fontId="3"/>
  </si>
  <si>
    <t>株式会社ワード</t>
    <rPh sb="0" eb="4">
      <t>カブシキガイシャ</t>
    </rPh>
    <phoneticPr fontId="3"/>
  </si>
  <si>
    <t>株式会社パワポ</t>
    <rPh sb="0" eb="4">
      <t>カブシキガイシャ</t>
    </rPh>
    <phoneticPr fontId="3"/>
  </si>
  <si>
    <t>ハイフン付</t>
    <rPh sb="4" eb="5">
      <t>ツ</t>
    </rPh>
    <phoneticPr fontId="3"/>
  </si>
  <si>
    <t>住所（都⇒県）</t>
    <rPh sb="0" eb="2">
      <t>ジュウショ</t>
    </rPh>
    <rPh sb="3" eb="4">
      <t>ト</t>
    </rPh>
    <rPh sb="5" eb="6">
      <t>ケン</t>
    </rPh>
    <phoneticPr fontId="3"/>
  </si>
  <si>
    <t>千葉都千葉市</t>
    <rPh sb="0" eb="2">
      <t>チバ</t>
    </rPh>
    <rPh sb="2" eb="3">
      <t>ミヤコ</t>
    </rPh>
    <rPh sb="3" eb="5">
      <t>チバ</t>
    </rPh>
    <rPh sb="5" eb="6">
      <t>シ</t>
    </rPh>
    <phoneticPr fontId="3"/>
  </si>
  <si>
    <t>神奈川都神奈川市</t>
    <rPh sb="0" eb="3">
      <t>カナガワ</t>
    </rPh>
    <rPh sb="3" eb="4">
      <t>ト</t>
    </rPh>
    <rPh sb="4" eb="7">
      <t>カナガワ</t>
    </rPh>
    <rPh sb="7" eb="8">
      <t>シ</t>
    </rPh>
    <phoneticPr fontId="3"/>
  </si>
  <si>
    <t>埼玉都さいたま市</t>
    <rPh sb="0" eb="2">
      <t>サイタマ</t>
    </rPh>
    <rPh sb="2" eb="3">
      <t>ト</t>
    </rPh>
    <rPh sb="7" eb="8">
      <t>シ</t>
    </rPh>
    <phoneticPr fontId="3"/>
  </si>
  <si>
    <t>SUBSTITUTE関数の練習</t>
    <rPh sb="10" eb="12">
      <t>カンスウ</t>
    </rPh>
    <rPh sb="13" eb="15">
      <t>レンシュウ</t>
    </rPh>
    <phoneticPr fontId="3"/>
  </si>
  <si>
    <t>田中さん</t>
    <rPh sb="0" eb="2">
      <t>タナカ</t>
    </rPh>
    <phoneticPr fontId="3"/>
  </si>
  <si>
    <t>鈴木さん</t>
    <rPh sb="0" eb="2">
      <t>スズキ</t>
    </rPh>
    <phoneticPr fontId="3"/>
  </si>
  <si>
    <t>岡崎さん</t>
    <rPh sb="0" eb="2">
      <t>オカザキ</t>
    </rPh>
    <phoneticPr fontId="3"/>
  </si>
  <si>
    <t>名前（様）</t>
    <rPh sb="0" eb="2">
      <t>ナマエ</t>
    </rPh>
    <rPh sb="3" eb="4">
      <t>サマ</t>
    </rPh>
    <phoneticPr fontId="3"/>
  </si>
  <si>
    <t>東京都東京区1-1-1</t>
    <rPh sb="0" eb="3">
      <t>トウキョウト</t>
    </rPh>
    <rPh sb="3" eb="5">
      <t>トウキョウ</t>
    </rPh>
    <rPh sb="5" eb="6">
      <t>ク</t>
    </rPh>
    <phoneticPr fontId="3"/>
  </si>
  <si>
    <t>東京都品川区1-1-1</t>
    <rPh sb="0" eb="3">
      <t>トウキョウト</t>
    </rPh>
    <rPh sb="3" eb="5">
      <t>シナガワ</t>
    </rPh>
    <rPh sb="5" eb="6">
      <t>ク</t>
    </rPh>
    <phoneticPr fontId="3"/>
  </si>
  <si>
    <t>住所変換</t>
    <rPh sb="0" eb="2">
      <t>ジュウショ</t>
    </rPh>
    <rPh sb="2" eb="4">
      <t>ヘンカン</t>
    </rPh>
    <phoneticPr fontId="3"/>
  </si>
  <si>
    <t>東京都東京区1丁目1番1号</t>
    <rPh sb="0" eb="3">
      <t>トウキョウト</t>
    </rPh>
    <rPh sb="3" eb="5">
      <t>トウキョウ</t>
    </rPh>
    <rPh sb="5" eb="6">
      <t>ク</t>
    </rPh>
    <rPh sb="7" eb="9">
      <t>チョウメ</t>
    </rPh>
    <rPh sb="10" eb="11">
      <t>バン</t>
    </rPh>
    <rPh sb="12" eb="13">
      <t>ゴウ</t>
    </rPh>
    <phoneticPr fontId="3"/>
  </si>
  <si>
    <t>東京都品川区1丁目1番1号</t>
    <rPh sb="0" eb="3">
      <t>トウキョウト</t>
    </rPh>
    <rPh sb="3" eb="5">
      <t>シナガワ</t>
    </rPh>
    <rPh sb="5" eb="6">
      <t>ク</t>
    </rPh>
    <phoneticPr fontId="3"/>
  </si>
  <si>
    <t>東京都東京区1丁目1番1号</t>
    <rPh sb="0" eb="3">
      <t>トウキョウト</t>
    </rPh>
    <rPh sb="3" eb="5">
      <t>トウキョウ</t>
    </rPh>
    <rPh sb="5" eb="6">
      <t>ク</t>
    </rPh>
    <phoneticPr fontId="3"/>
  </si>
  <si>
    <t>MOD関数の練習</t>
    <rPh sb="3" eb="5">
      <t>カンスウ</t>
    </rPh>
    <rPh sb="6" eb="8">
      <t>レンシュウ</t>
    </rPh>
    <phoneticPr fontId="3"/>
  </si>
  <si>
    <t>　【余りを求める】</t>
    <rPh sb="2" eb="3">
      <t>アマ</t>
    </rPh>
    <rPh sb="5" eb="6">
      <t>モト</t>
    </rPh>
    <phoneticPr fontId="3"/>
  </si>
  <si>
    <t>余り</t>
    <rPh sb="0" eb="1">
      <t>アマ</t>
    </rPh>
    <phoneticPr fontId="3"/>
  </si>
  <si>
    <t>数量</t>
    <rPh sb="0" eb="2">
      <t>スウリョウ</t>
    </rPh>
    <phoneticPr fontId="3"/>
  </si>
  <si>
    <t>余り個数</t>
    <rPh sb="0" eb="1">
      <t>アマ</t>
    </rPh>
    <rPh sb="2" eb="4">
      <t>コスウ</t>
    </rPh>
    <phoneticPr fontId="3"/>
  </si>
  <si>
    <t>OFFSET関数の練習</t>
    <rPh sb="6" eb="8">
      <t>カンスウ</t>
    </rPh>
    <rPh sb="9" eb="11">
      <t>レンシュウ</t>
    </rPh>
    <phoneticPr fontId="3"/>
  </si>
  <si>
    <t>　【指定した位置のセルを参照】</t>
    <rPh sb="2" eb="4">
      <t>シテイ</t>
    </rPh>
    <rPh sb="6" eb="8">
      <t>イチ</t>
    </rPh>
    <rPh sb="12" eb="14">
      <t>サンショウ</t>
    </rPh>
    <phoneticPr fontId="3"/>
  </si>
  <si>
    <t>OFFSET</t>
    <phoneticPr fontId="3"/>
  </si>
  <si>
    <t>リスト</t>
    <phoneticPr fontId="3"/>
  </si>
  <si>
    <t>HLOOKUP関数の練習(複合参照含）</t>
    <rPh sb="7" eb="9">
      <t>カンスウ</t>
    </rPh>
    <rPh sb="10" eb="12">
      <t>レンシュウ</t>
    </rPh>
    <rPh sb="13" eb="15">
      <t>フクゴウ</t>
    </rPh>
    <rPh sb="15" eb="17">
      <t>サンショウ</t>
    </rPh>
    <rPh sb="17" eb="18">
      <t>フク</t>
    </rPh>
    <phoneticPr fontId="3"/>
  </si>
  <si>
    <t>　【指定した値と同じ行にある値を返す】</t>
    <rPh sb="2" eb="4">
      <t>シテイ</t>
    </rPh>
    <rPh sb="6" eb="7">
      <t>アタイ</t>
    </rPh>
    <rPh sb="8" eb="9">
      <t>オナ</t>
    </rPh>
    <rPh sb="10" eb="11">
      <t>ギョウ</t>
    </rPh>
    <rPh sb="14" eb="15">
      <t>アタイ</t>
    </rPh>
    <rPh sb="16" eb="17">
      <t>カエ</t>
    </rPh>
    <phoneticPr fontId="3"/>
  </si>
  <si>
    <t>講座名</t>
  </si>
  <si>
    <t>ワード講座</t>
  </si>
  <si>
    <t>エクセル講座</t>
  </si>
  <si>
    <t>パソコン講座</t>
  </si>
  <si>
    <t>単価</t>
  </si>
  <si>
    <t>講座番号</t>
    <phoneticPr fontId="3"/>
  </si>
  <si>
    <t>番号</t>
  </si>
  <si>
    <t>　【指定した値と同じ列にある値を返す】</t>
    <rPh sb="2" eb="4">
      <t>シテイ</t>
    </rPh>
    <rPh sb="6" eb="7">
      <t>アタイ</t>
    </rPh>
    <rPh sb="8" eb="9">
      <t>オナ</t>
    </rPh>
    <rPh sb="10" eb="11">
      <t>レツ</t>
    </rPh>
    <rPh sb="14" eb="15">
      <t>アタイ</t>
    </rPh>
    <rPh sb="16" eb="17">
      <t>カエ</t>
    </rPh>
    <phoneticPr fontId="3"/>
  </si>
  <si>
    <t>PRODUCT関数の練習</t>
    <rPh sb="7" eb="9">
      <t>カンスウ</t>
    </rPh>
    <rPh sb="10" eb="12">
      <t>レンシュウ</t>
    </rPh>
    <phoneticPr fontId="3"/>
  </si>
  <si>
    <t>　【積を求める】</t>
    <rPh sb="2" eb="3">
      <t>セキ</t>
    </rPh>
    <rPh sb="4" eb="5">
      <t>モト</t>
    </rPh>
    <phoneticPr fontId="3"/>
  </si>
  <si>
    <t>111-1111</t>
    <phoneticPr fontId="3"/>
  </si>
  <si>
    <t>222-2222</t>
    <phoneticPr fontId="3"/>
  </si>
  <si>
    <t>333-3333</t>
    <phoneticPr fontId="3"/>
  </si>
  <si>
    <t>京都</t>
    <rPh sb="0" eb="2">
      <t>キョウト</t>
    </rPh>
    <phoneticPr fontId="3"/>
  </si>
  <si>
    <t>CHAR関数の練習</t>
    <rPh sb="4" eb="6">
      <t>カンスウ</t>
    </rPh>
    <rPh sb="7" eb="9">
      <t>レンシュウ</t>
    </rPh>
    <phoneticPr fontId="3"/>
  </si>
  <si>
    <t>　【文字コードを使用できる(10)】</t>
    <rPh sb="2" eb="4">
      <t>モジ</t>
    </rPh>
    <rPh sb="8" eb="10">
      <t>シヨウ</t>
    </rPh>
    <phoneticPr fontId="3"/>
  </si>
  <si>
    <t>改行</t>
    <rPh sb="0" eb="2">
      <t>カイギョウ</t>
    </rPh>
    <phoneticPr fontId="3"/>
  </si>
  <si>
    <t>　</t>
    <phoneticPr fontId="3"/>
  </si>
  <si>
    <t>　【改行を削除する】</t>
    <rPh sb="2" eb="4">
      <t>カイギョウ</t>
    </rPh>
    <rPh sb="5" eb="7">
      <t>サクジョ</t>
    </rPh>
    <phoneticPr fontId="3"/>
  </si>
  <si>
    <t>CLEAN関数の練習</t>
    <rPh sb="5" eb="7">
      <t>カンスウ</t>
    </rPh>
    <rPh sb="8" eb="10">
      <t>レンシュウ</t>
    </rPh>
    <phoneticPr fontId="3"/>
  </si>
  <si>
    <t>111-1111
東京</t>
    <phoneticPr fontId="3"/>
  </si>
  <si>
    <t>222-2222
京都</t>
    <phoneticPr fontId="3"/>
  </si>
  <si>
    <t>333-3333
大阪</t>
    <phoneticPr fontId="3"/>
  </si>
  <si>
    <t xml:space="preserve">     111-1111
東京</t>
    <phoneticPr fontId="3"/>
  </si>
  <si>
    <t xml:space="preserve">     333-3333
大阪</t>
    <phoneticPr fontId="3"/>
  </si>
  <si>
    <t>222-   2222
京都</t>
    <phoneticPr fontId="3"/>
  </si>
  <si>
    <t>田中　一郎</t>
    <phoneticPr fontId="3"/>
  </si>
  <si>
    <t>田中 二郎</t>
    <phoneticPr fontId="3"/>
  </si>
  <si>
    <t>田中 六郎　　　</t>
    <rPh sb="0" eb="1">
      <t>タ</t>
    </rPh>
    <rPh sb="3" eb="5">
      <t>ロクロウ</t>
    </rPh>
    <phoneticPr fontId="3"/>
  </si>
  <si>
    <t>田中 三郎</t>
    <phoneticPr fontId="3"/>
  </si>
  <si>
    <t>=DETEDIF(開始日,終了日,単位) | 単位：年⇒"Y"、月⇒"YM"、日⇒"MD"</t>
    <rPh sb="23" eb="25">
      <t>タンイ</t>
    </rPh>
    <rPh sb="26" eb="27">
      <t>ネン</t>
    </rPh>
    <rPh sb="32" eb="33">
      <t>ツキ</t>
    </rPh>
    <rPh sb="39" eb="40">
      <t>ヒ</t>
    </rPh>
    <phoneticPr fontId="3"/>
  </si>
  <si>
    <t>ABS関数の練習</t>
    <rPh sb="3" eb="5">
      <t>カンスウ</t>
    </rPh>
    <rPh sb="6" eb="8">
      <t>レンシュウ</t>
    </rPh>
    <phoneticPr fontId="3"/>
  </si>
  <si>
    <t>【絶対値を計算】</t>
    <rPh sb="1" eb="4">
      <t>ゼッタイチ</t>
    </rPh>
    <rPh sb="5" eb="7">
      <t>ケイサン</t>
    </rPh>
    <phoneticPr fontId="3"/>
  </si>
  <si>
    <t>年齢差</t>
    <rPh sb="0" eb="3">
      <t>ネンレイサ</t>
    </rPh>
    <phoneticPr fontId="3"/>
  </si>
  <si>
    <t>絶対値</t>
    <rPh sb="0" eb="3">
      <t>ゼッタイチ</t>
    </rPh>
    <phoneticPr fontId="3"/>
  </si>
  <si>
    <t>ISERROR関数の練習</t>
    <rPh sb="7" eb="9">
      <t>カンスウ</t>
    </rPh>
    <rPh sb="10" eb="12">
      <t>レンシュウ</t>
    </rPh>
    <phoneticPr fontId="3"/>
  </si>
  <si>
    <t>　【エラーを判定する】</t>
    <rPh sb="6" eb="8">
      <t>ハンテイ</t>
    </rPh>
    <phoneticPr fontId="3"/>
  </si>
  <si>
    <t>B-A003-1</t>
    <phoneticPr fontId="3"/>
  </si>
  <si>
    <t>B-A001-1</t>
    <phoneticPr fontId="3"/>
  </si>
  <si>
    <t>B-A002-1</t>
    <phoneticPr fontId="3"/>
  </si>
  <si>
    <t>テスト</t>
    <phoneticPr fontId="3"/>
  </si>
  <si>
    <t>RANK.AVG関数、RANK.EQ関数の練習</t>
    <rPh sb="8" eb="10">
      <t>カンスウ</t>
    </rPh>
    <rPh sb="18" eb="20">
      <t>カンスウ</t>
    </rPh>
    <rPh sb="21" eb="23">
      <t>レンシュウ</t>
    </rPh>
    <phoneticPr fontId="3"/>
  </si>
  <si>
    <t>順位(AVG)</t>
    <rPh sb="0" eb="2">
      <t>ジュンイ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</si>
</sst>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[h]:mm"/>
    <numFmt numFmtId="178" formatCode="[$-F400]h:mm:ss\ AM/PM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2" borderId="2" xfId="2" applyBorder="1">
      <alignment vertical="center"/>
    </xf>
    <xf numFmtId="0" fontId="2" fillId="3" borderId="2" xfId="3" applyBorder="1">
      <alignment vertical="center"/>
    </xf>
    <xf numFmtId="0" fontId="0" fillId="0" borderId="2" xfId="0" applyBorder="1">
      <alignment vertical="center"/>
    </xf>
    <xf numFmtId="0" fontId="2" fillId="4" borderId="2" xfId="4" applyBorder="1">
      <alignment vertical="center"/>
    </xf>
    <xf numFmtId="0" fontId="2" fillId="5" borderId="2" xfId="5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2" xfId="6" applyFont="1" applyBorder="1">
      <alignment vertical="center"/>
    </xf>
    <xf numFmtId="0" fontId="0" fillId="0" borderId="2" xfId="6" applyNumberFormat="1" applyFont="1" applyBorder="1">
      <alignment vertical="center"/>
    </xf>
    <xf numFmtId="38" fontId="0" fillId="0" borderId="2" xfId="0" applyNumberFormat="1" applyBorder="1">
      <alignment vertical="center"/>
    </xf>
    <xf numFmtId="56" fontId="0" fillId="0" borderId="2" xfId="0" applyNumberFormat="1" applyBorder="1">
      <alignment vertical="center"/>
    </xf>
    <xf numFmtId="0" fontId="0" fillId="0" borderId="2" xfId="0" applyNumberFormat="1" applyBorder="1">
      <alignment vertical="center"/>
    </xf>
    <xf numFmtId="0" fontId="2" fillId="5" borderId="2" xfId="5" applyBorder="1" applyAlignment="1">
      <alignment horizontal="center" vertical="center"/>
    </xf>
    <xf numFmtId="0" fontId="2" fillId="3" borderId="2" xfId="3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2" xfId="2" applyBorder="1" applyAlignment="1">
      <alignment horizontal="center" vertical="center"/>
    </xf>
    <xf numFmtId="14" fontId="0" fillId="0" borderId="2" xfId="0" applyNumberFormat="1" applyBorder="1">
      <alignment vertical="center"/>
    </xf>
    <xf numFmtId="0" fontId="0" fillId="0" borderId="6" xfId="0" applyBorder="1" applyAlignment="1">
      <alignment vertical="center"/>
    </xf>
    <xf numFmtId="14" fontId="0" fillId="0" borderId="6" xfId="0" applyNumberForma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2" fillId="3" borderId="2" xfId="3" applyBorder="1" applyAlignment="1">
      <alignment horizontal="center" vertical="center"/>
    </xf>
    <xf numFmtId="0" fontId="2" fillId="5" borderId="2" xfId="5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0" fillId="0" borderId="6" xfId="0" applyBorder="1">
      <alignment vertical="center"/>
    </xf>
    <xf numFmtId="38" fontId="0" fillId="0" borderId="3" xfId="6" applyFont="1" applyBorder="1">
      <alignment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22" fontId="0" fillId="0" borderId="2" xfId="0" applyNumberFormat="1" applyBorder="1">
      <alignment vertical="center"/>
    </xf>
    <xf numFmtId="0" fontId="0" fillId="0" borderId="11" xfId="0" applyBorder="1">
      <alignment vertical="center"/>
    </xf>
    <xf numFmtId="14" fontId="0" fillId="0" borderId="0" xfId="0" applyNumberFormat="1">
      <alignment vertical="center"/>
    </xf>
    <xf numFmtId="56" fontId="0" fillId="0" borderId="0" xfId="0" applyNumberFormat="1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2" fillId="2" borderId="12" xfId="2" applyBorder="1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14" fontId="0" fillId="0" borderId="2" xfId="6" applyNumberFormat="1" applyFont="1" applyBorder="1">
      <alignment vertical="center"/>
    </xf>
    <xf numFmtId="31" fontId="0" fillId="0" borderId="2" xfId="0" applyNumberFormat="1" applyBorder="1">
      <alignment vertical="center"/>
    </xf>
    <xf numFmtId="56" fontId="2" fillId="3" borderId="2" xfId="3" applyNumberFormat="1" applyBorder="1">
      <alignment vertical="center"/>
    </xf>
    <xf numFmtId="0" fontId="8" fillId="2" borderId="2" xfId="2" applyFont="1" applyBorder="1">
      <alignment vertical="center"/>
    </xf>
    <xf numFmtId="0" fontId="9" fillId="0" borderId="0" xfId="0" applyFont="1">
      <alignment vertical="center"/>
    </xf>
    <xf numFmtId="56" fontId="9" fillId="0" borderId="2" xfId="0" applyNumberFormat="1" applyFont="1" applyBorder="1">
      <alignment vertical="center"/>
    </xf>
    <xf numFmtId="0" fontId="9" fillId="0" borderId="2" xfId="0" applyFont="1" applyBorder="1">
      <alignment vertical="center"/>
    </xf>
    <xf numFmtId="21" fontId="0" fillId="0" borderId="2" xfId="0" applyNumberFormat="1" applyBorder="1">
      <alignment vertical="center"/>
    </xf>
    <xf numFmtId="20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2" xfId="0" applyNumberFormat="1" applyBorder="1" applyAlignment="1">
      <alignment horizontal="center" vertical="center"/>
    </xf>
    <xf numFmtId="20" fontId="0" fillId="0" borderId="2" xfId="6" applyNumberFormat="1" applyFont="1" applyBorder="1">
      <alignment vertical="center"/>
    </xf>
    <xf numFmtId="178" fontId="0" fillId="0" borderId="2" xfId="6" applyNumberFormat="1" applyFont="1" applyBorder="1">
      <alignment vertical="center"/>
    </xf>
    <xf numFmtId="14" fontId="0" fillId="0" borderId="2" xfId="0" applyNumberFormat="1" applyFill="1" applyBorder="1">
      <alignment vertical="center"/>
    </xf>
    <xf numFmtId="14" fontId="2" fillId="2" borderId="2" xfId="2" applyNumberFormat="1" applyBorder="1" applyAlignment="1">
      <alignment horizontal="center" vertical="center"/>
    </xf>
    <xf numFmtId="0" fontId="2" fillId="3" borderId="2" xfId="3" applyBorder="1" applyAlignment="1">
      <alignment horizontal="center" vertical="center" wrapText="1"/>
    </xf>
    <xf numFmtId="56" fontId="2" fillId="3" borderId="2" xfId="3" applyNumberFormat="1" applyBorder="1" applyAlignment="1">
      <alignment horizontal="center" vertical="center"/>
    </xf>
    <xf numFmtId="14" fontId="2" fillId="5" borderId="2" xfId="5" applyNumberForma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2" xfId="6" applyNumberFormat="1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0" fillId="0" borderId="2" xfId="0" applyBorder="1">
      <alignment vertical="center"/>
    </xf>
    <xf numFmtId="0" fontId="2" fillId="2" borderId="8" xfId="2" applyBorder="1">
      <alignment vertical="center"/>
    </xf>
    <xf numFmtId="0" fontId="0" fillId="0" borderId="13" xfId="0" applyFill="1" applyBorder="1">
      <alignment vertical="center"/>
    </xf>
    <xf numFmtId="0" fontId="0" fillId="0" borderId="2" xfId="0" applyBorder="1">
      <alignment vertical="center"/>
    </xf>
    <xf numFmtId="0" fontId="1" fillId="0" borderId="1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" fillId="4" borderId="4" xfId="4" applyBorder="1" applyAlignment="1">
      <alignment horizontal="center" vertical="center"/>
    </xf>
    <xf numFmtId="0" fontId="2" fillId="4" borderId="5" xfId="4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5" borderId="4" xfId="5" applyBorder="1" applyAlignment="1">
      <alignment horizontal="center" vertical="center"/>
    </xf>
    <xf numFmtId="0" fontId="2" fillId="5" borderId="5" xfId="5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2" xfId="3" applyBorder="1" applyAlignment="1">
      <alignment horizontal="center" vertical="center"/>
    </xf>
    <xf numFmtId="0" fontId="2" fillId="3" borderId="4" xfId="3" applyBorder="1" applyAlignment="1">
      <alignment horizontal="center" vertical="center" wrapText="1"/>
    </xf>
    <xf numFmtId="0" fontId="2" fillId="3" borderId="5" xfId="3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2" fillId="5" borderId="2" xfId="5" applyBorder="1" applyAlignment="1">
      <alignment horizontal="center" vertical="center"/>
    </xf>
    <xf numFmtId="0" fontId="2" fillId="4" borderId="7" xfId="4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7" xfId="2" applyBorder="1" applyAlignment="1">
      <alignment horizontal="center" vertical="center"/>
    </xf>
    <xf numFmtId="0" fontId="2" fillId="2" borderId="5" xfId="2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1" applyAlignment="1">
      <alignment horizontal="center" vertical="center" wrapText="1"/>
    </xf>
    <xf numFmtId="0" fontId="2" fillId="3" borderId="4" xfId="3" applyBorder="1" applyAlignment="1">
      <alignment horizontal="center" vertical="center"/>
    </xf>
    <xf numFmtId="0" fontId="2" fillId="3" borderId="7" xfId="3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2" fillId="6" borderId="8" xfId="7" applyBorder="1" applyAlignment="1">
      <alignment horizontal="center" vertical="center" wrapText="1"/>
    </xf>
    <xf numFmtId="0" fontId="2" fillId="6" borderId="10" xfId="7" applyBorder="1" applyAlignment="1">
      <alignment horizontal="center" vertical="center"/>
    </xf>
    <xf numFmtId="0" fontId="2" fillId="2" borderId="6" xfId="2" applyBorder="1" applyAlignment="1">
      <alignment horizontal="center" vertical="center"/>
    </xf>
    <xf numFmtId="0" fontId="1" fillId="0" borderId="1" xfId="1" applyAlignment="1">
      <alignment vertical="center"/>
    </xf>
  </cellXfs>
  <cellStyles count="8">
    <cellStyle name="アクセント 1" xfId="2" builtinId="29"/>
    <cellStyle name="アクセント 2" xfId="3" builtinId="33"/>
    <cellStyle name="アクセント 3" xfId="4" builtinId="37"/>
    <cellStyle name="アクセント 5" xfId="7" builtinId="45"/>
    <cellStyle name="アクセント 6" xfId="5" builtinId="49"/>
    <cellStyle name="桁区切り" xfId="6" builtinId="6"/>
    <cellStyle name="見出し 1" xfId="1" builtinId="16"/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28574-9E50-4ADA-B7DA-C4F0BE7B0E44}">
  <dimension ref="B1:J15"/>
  <sheetViews>
    <sheetView showGridLines="0" tabSelected="1" zoomScale="130" zoomScaleNormal="130" workbookViewId="0">
      <selection activeCell="B2" sqref="B2:J2"/>
    </sheetView>
  </sheetViews>
  <sheetFormatPr defaultRowHeight="18.75" x14ac:dyDescent="0.4"/>
  <cols>
    <col min="1" max="1" width="1.5" customWidth="1"/>
    <col min="2" max="2" width="11" bestFit="1" customWidth="1"/>
    <col min="7" max="7" width="11" bestFit="1" customWidth="1"/>
  </cols>
  <sheetData>
    <row r="1" spans="2:10" ht="7.5" customHeight="1" x14ac:dyDescent="0.4"/>
    <row r="2" spans="2:10" ht="24.75" x14ac:dyDescent="0.4">
      <c r="B2" s="67" t="s">
        <v>0</v>
      </c>
      <c r="C2" s="67"/>
      <c r="D2" s="67"/>
      <c r="E2" s="67"/>
      <c r="F2" s="67"/>
      <c r="G2" s="67"/>
      <c r="H2" s="67"/>
      <c r="I2" s="67"/>
      <c r="J2" s="67"/>
    </row>
    <row r="3" spans="2:10" ht="25.5" thickBot="1" x14ac:dyDescent="0.45">
      <c r="B3" s="66" t="s">
        <v>1</v>
      </c>
      <c r="C3" s="66"/>
      <c r="D3" s="66"/>
      <c r="E3" s="66"/>
      <c r="F3" s="66"/>
      <c r="G3" s="66"/>
      <c r="H3" s="66"/>
      <c r="I3" s="66"/>
      <c r="J3" s="66"/>
    </row>
    <row r="4" spans="2:10" ht="19.5" thickTop="1" x14ac:dyDescent="0.4"/>
    <row r="5" spans="2:10" x14ac:dyDescent="0.4">
      <c r="B5" s="1" t="s">
        <v>158</v>
      </c>
      <c r="G5" s="1" t="s">
        <v>159</v>
      </c>
    </row>
    <row r="6" spans="2:10" x14ac:dyDescent="0.4">
      <c r="B6" s="2" t="s">
        <v>2</v>
      </c>
      <c r="C6" s="2" t="s">
        <v>3</v>
      </c>
      <c r="D6" s="2" t="s">
        <v>4</v>
      </c>
      <c r="E6" s="2" t="s">
        <v>5</v>
      </c>
      <c r="G6" s="3" t="s">
        <v>2</v>
      </c>
      <c r="H6" s="3" t="s">
        <v>3</v>
      </c>
      <c r="I6" s="3" t="s">
        <v>6</v>
      </c>
      <c r="J6" s="3" t="s">
        <v>5</v>
      </c>
    </row>
    <row r="7" spans="2:10" x14ac:dyDescent="0.4">
      <c r="B7" s="4" t="s">
        <v>7</v>
      </c>
      <c r="C7" s="4">
        <v>100000</v>
      </c>
      <c r="D7" s="4">
        <v>1000</v>
      </c>
      <c r="E7" s="4"/>
      <c r="G7" s="4" t="s">
        <v>7</v>
      </c>
      <c r="H7" s="4">
        <v>100000</v>
      </c>
      <c r="I7" s="4">
        <v>5000</v>
      </c>
      <c r="J7" s="4"/>
    </row>
    <row r="8" spans="2:10" x14ac:dyDescent="0.4">
      <c r="B8" s="4" t="s">
        <v>8</v>
      </c>
      <c r="C8" s="4">
        <v>2000</v>
      </c>
      <c r="D8" s="4">
        <v>200</v>
      </c>
      <c r="E8" s="4"/>
      <c r="G8" s="4" t="s">
        <v>8</v>
      </c>
      <c r="H8" s="4">
        <v>2000</v>
      </c>
      <c r="I8" s="4">
        <v>500</v>
      </c>
      <c r="J8" s="4"/>
    </row>
    <row r="9" spans="2:10" x14ac:dyDescent="0.4">
      <c r="B9" s="4" t="s">
        <v>9</v>
      </c>
      <c r="C9" s="4">
        <v>5000</v>
      </c>
      <c r="D9" s="4">
        <v>500</v>
      </c>
      <c r="E9" s="4"/>
      <c r="G9" s="4" t="s">
        <v>9</v>
      </c>
      <c r="H9" s="4">
        <v>5000</v>
      </c>
      <c r="I9" s="4">
        <v>1000</v>
      </c>
      <c r="J9" s="4"/>
    </row>
    <row r="11" spans="2:10" x14ac:dyDescent="0.4">
      <c r="B11" s="1" t="s">
        <v>160</v>
      </c>
      <c r="G11" s="1" t="s">
        <v>161</v>
      </c>
    </row>
    <row r="12" spans="2:10" x14ac:dyDescent="0.4">
      <c r="B12" s="5" t="s">
        <v>2</v>
      </c>
      <c r="C12" s="5" t="s">
        <v>3</v>
      </c>
      <c r="D12" s="5" t="s">
        <v>10</v>
      </c>
      <c r="E12" s="5" t="s">
        <v>5</v>
      </c>
      <c r="G12" s="6" t="s">
        <v>2</v>
      </c>
      <c r="H12" s="6" t="s">
        <v>11</v>
      </c>
      <c r="I12" s="6" t="s">
        <v>12</v>
      </c>
      <c r="J12" s="6" t="s">
        <v>3</v>
      </c>
    </row>
    <row r="13" spans="2:10" x14ac:dyDescent="0.4">
      <c r="B13" s="4" t="s">
        <v>7</v>
      </c>
      <c r="C13" s="4">
        <v>100000</v>
      </c>
      <c r="D13" s="4">
        <v>5</v>
      </c>
      <c r="E13" s="4"/>
      <c r="G13" s="4" t="s">
        <v>7</v>
      </c>
      <c r="H13" s="4">
        <v>500000</v>
      </c>
      <c r="I13" s="4">
        <v>5</v>
      </c>
      <c r="J13" s="4"/>
    </row>
    <row r="14" spans="2:10" x14ac:dyDescent="0.4">
      <c r="B14" s="4" t="s">
        <v>8</v>
      </c>
      <c r="C14" s="4">
        <v>2000</v>
      </c>
      <c r="D14" s="4">
        <v>3</v>
      </c>
      <c r="E14" s="4"/>
      <c r="G14" s="4" t="s">
        <v>8</v>
      </c>
      <c r="H14" s="4">
        <v>8000</v>
      </c>
      <c r="I14" s="4">
        <v>4</v>
      </c>
      <c r="J14" s="4"/>
    </row>
    <row r="15" spans="2:10" x14ac:dyDescent="0.4">
      <c r="B15" s="4" t="s">
        <v>9</v>
      </c>
      <c r="C15" s="4">
        <v>5000</v>
      </c>
      <c r="D15" s="4">
        <v>2</v>
      </c>
      <c r="E15" s="4"/>
      <c r="G15" s="4" t="s">
        <v>9</v>
      </c>
      <c r="H15" s="4">
        <v>10000</v>
      </c>
      <c r="I15" s="4">
        <v>2</v>
      </c>
      <c r="J15" s="4"/>
    </row>
  </sheetData>
  <mergeCells count="2">
    <mergeCell ref="B3:J3"/>
    <mergeCell ref="B2:J2"/>
  </mergeCells>
  <phoneticPr fontId="3"/>
  <conditionalFormatting sqref="G11">
    <cfRule type="duplicateValues" dxfId="4" priority="1"/>
  </conditionalFormatting>
  <conditionalFormatting sqref="B13:B15">
    <cfRule type="duplicateValues" dxfId="3" priority="2"/>
  </conditionalFormatting>
  <conditionalFormatting sqref="G7:G9">
    <cfRule type="duplicateValues" dxfId="2" priority="3"/>
  </conditionalFormatting>
  <conditionalFormatting sqref="G13:G15">
    <cfRule type="duplicateValues" dxfId="1" priority="4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4C747-743E-4A36-8914-7278664F3262}">
  <dimension ref="B1:G11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1.375" customWidth="1"/>
    <col min="3" max="3" width="15.125" bestFit="1" customWidth="1"/>
    <col min="4" max="4" width="2.375" customWidth="1"/>
    <col min="5" max="5" width="21.375" bestFit="1" customWidth="1"/>
    <col min="6" max="6" width="1.125" customWidth="1"/>
    <col min="7" max="7" width="19.75" customWidth="1"/>
  </cols>
  <sheetData>
    <row r="1" spans="2:7" ht="6.75" customHeight="1" x14ac:dyDescent="0.4"/>
    <row r="2" spans="2:7" ht="24.75" x14ac:dyDescent="0.4">
      <c r="B2" s="67" t="s">
        <v>199</v>
      </c>
      <c r="C2" s="67"/>
      <c r="D2" s="67"/>
      <c r="E2" s="67"/>
      <c r="F2" s="67"/>
      <c r="G2" s="67"/>
    </row>
    <row r="3" spans="2:7" ht="25.5" thickBot="1" x14ac:dyDescent="0.45">
      <c r="B3" s="66" t="s">
        <v>198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2" t="s">
        <v>2</v>
      </c>
      <c r="C5" s="2" t="s">
        <v>188</v>
      </c>
      <c r="E5" s="16" t="s">
        <v>192</v>
      </c>
      <c r="G5" s="16" t="s">
        <v>194</v>
      </c>
    </row>
    <row r="6" spans="2:7" x14ac:dyDescent="0.4">
      <c r="B6" s="4" t="s">
        <v>189</v>
      </c>
      <c r="C6" s="10">
        <v>1342</v>
      </c>
      <c r="E6" s="30">
        <f>AVERAGE(C6:C10)</f>
        <v>1688.2</v>
      </c>
      <c r="G6" s="30"/>
    </row>
    <row r="7" spans="2:7" x14ac:dyDescent="0.4">
      <c r="B7" s="4" t="s">
        <v>190</v>
      </c>
      <c r="C7" s="10">
        <v>654</v>
      </c>
    </row>
    <row r="8" spans="2:7" x14ac:dyDescent="0.4">
      <c r="B8" s="4" t="s">
        <v>130</v>
      </c>
      <c r="C8" s="10">
        <v>5444</v>
      </c>
      <c r="E8" s="16" t="s">
        <v>193</v>
      </c>
      <c r="G8" s="16" t="s">
        <v>195</v>
      </c>
    </row>
    <row r="9" spans="2:7" x14ac:dyDescent="0.4">
      <c r="B9" s="4" t="s">
        <v>191</v>
      </c>
      <c r="C9" s="10">
        <v>456</v>
      </c>
      <c r="E9" s="30"/>
      <c r="G9" s="30"/>
    </row>
    <row r="10" spans="2:7" x14ac:dyDescent="0.4">
      <c r="B10" s="4" t="s">
        <v>128</v>
      </c>
      <c r="C10" s="10">
        <v>545</v>
      </c>
    </row>
    <row r="11" spans="2:7" ht="19.5" thickBot="1" x14ac:dyDescent="0.45">
      <c r="B11" s="7"/>
      <c r="C11" s="7"/>
      <c r="D11" s="7"/>
      <c r="E11" s="7"/>
      <c r="F11" s="7"/>
      <c r="G11" s="7"/>
    </row>
  </sheetData>
  <mergeCells count="2">
    <mergeCell ref="B2:G2"/>
    <mergeCell ref="B3:G3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3A5E-11AF-47B1-8326-05BFDF10ED8A}">
  <dimension ref="B1:G11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1.375" customWidth="1"/>
    <col min="3" max="3" width="15.125" bestFit="1" customWidth="1"/>
    <col min="4" max="4" width="2.375" customWidth="1"/>
    <col min="5" max="5" width="21.375" bestFit="1" customWidth="1"/>
    <col min="6" max="6" width="1.125" customWidth="1"/>
    <col min="7" max="7" width="19.75" customWidth="1"/>
  </cols>
  <sheetData>
    <row r="1" spans="2:7" ht="6.75" customHeight="1" x14ac:dyDescent="0.4"/>
    <row r="2" spans="2:7" ht="24.75" x14ac:dyDescent="0.4">
      <c r="B2" s="67" t="s">
        <v>196</v>
      </c>
      <c r="C2" s="67"/>
      <c r="D2" s="67"/>
      <c r="E2" s="67"/>
      <c r="F2" s="67"/>
      <c r="G2" s="67"/>
    </row>
    <row r="3" spans="2:7" ht="25.5" thickBot="1" x14ac:dyDescent="0.45">
      <c r="B3" s="66" t="s">
        <v>197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2" t="s">
        <v>2</v>
      </c>
      <c r="C5" s="2" t="s">
        <v>188</v>
      </c>
      <c r="E5" s="16" t="s">
        <v>192</v>
      </c>
      <c r="G5" s="16" t="s">
        <v>194</v>
      </c>
    </row>
    <row r="6" spans="2:7" x14ac:dyDescent="0.4">
      <c r="B6" s="4" t="s">
        <v>189</v>
      </c>
      <c r="C6" s="10">
        <v>1342</v>
      </c>
      <c r="E6" s="30">
        <f>AVERAGE(C6:C10)</f>
        <v>1731.8</v>
      </c>
      <c r="G6" s="30"/>
    </row>
    <row r="7" spans="2:7" x14ac:dyDescent="0.4">
      <c r="B7" s="4" t="s">
        <v>190</v>
      </c>
      <c r="C7" s="10">
        <v>454</v>
      </c>
    </row>
    <row r="8" spans="2:7" x14ac:dyDescent="0.4">
      <c r="B8" s="4" t="s">
        <v>130</v>
      </c>
      <c r="C8" s="10">
        <v>5444</v>
      </c>
      <c r="E8" s="16" t="s">
        <v>193</v>
      </c>
      <c r="G8" s="16" t="s">
        <v>195</v>
      </c>
    </row>
    <row r="9" spans="2:7" x14ac:dyDescent="0.4">
      <c r="B9" s="4" t="s">
        <v>191</v>
      </c>
      <c r="C9" s="10">
        <v>963</v>
      </c>
      <c r="E9" s="30"/>
      <c r="G9" s="30"/>
    </row>
    <row r="10" spans="2:7" x14ac:dyDescent="0.4">
      <c r="B10" s="4" t="s">
        <v>128</v>
      </c>
      <c r="C10" s="10">
        <v>456</v>
      </c>
    </row>
    <row r="11" spans="2:7" ht="19.5" thickBot="1" x14ac:dyDescent="0.45">
      <c r="B11" s="7"/>
      <c r="C11" s="7"/>
      <c r="D11" s="7"/>
      <c r="E11" s="7"/>
      <c r="F11" s="7"/>
      <c r="G11" s="7"/>
    </row>
  </sheetData>
  <mergeCells count="2">
    <mergeCell ref="B2:G2"/>
    <mergeCell ref="B3:G3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D4FC1-8BBE-41B9-95E3-4BEBA2EBE67C}">
  <dimension ref="B1:L32"/>
  <sheetViews>
    <sheetView showGridLines="0" topLeftCell="A2" zoomScale="130" zoomScaleNormal="130" workbookViewId="0">
      <selection activeCell="K11" sqref="K11:L11"/>
    </sheetView>
  </sheetViews>
  <sheetFormatPr defaultRowHeight="18.75" x14ac:dyDescent="0.4"/>
  <cols>
    <col min="1" max="1" width="1.125" customWidth="1"/>
    <col min="2" max="2" width="10.375" customWidth="1"/>
    <col min="3" max="3" width="10.125" customWidth="1"/>
    <col min="4" max="4" width="12.5" customWidth="1"/>
    <col min="5" max="5" width="16" customWidth="1"/>
    <col min="6" max="6" width="2" customWidth="1"/>
    <col min="7" max="7" width="11" bestFit="1" customWidth="1"/>
    <col min="8" max="8" width="1.625" customWidth="1"/>
    <col min="9" max="9" width="21.5" bestFit="1" customWidth="1"/>
    <col min="10" max="10" width="2" customWidth="1"/>
    <col min="12" max="12" width="13.125" bestFit="1" customWidth="1"/>
  </cols>
  <sheetData>
    <row r="1" spans="2:12" ht="6.75" customHeight="1" x14ac:dyDescent="0.4"/>
    <row r="2" spans="2:12" ht="24.75" x14ac:dyDescent="0.4">
      <c r="B2" s="67" t="s">
        <v>45</v>
      </c>
      <c r="C2" s="67"/>
      <c r="D2" s="67"/>
      <c r="E2" s="67"/>
      <c r="F2" s="67"/>
      <c r="G2" s="67"/>
      <c r="H2" s="67"/>
      <c r="I2" s="67"/>
    </row>
    <row r="3" spans="2:12" ht="25.5" thickBot="1" x14ac:dyDescent="0.45">
      <c r="B3" s="66" t="s">
        <v>46</v>
      </c>
      <c r="C3" s="66"/>
      <c r="D3" s="66"/>
      <c r="E3" s="66"/>
      <c r="F3" s="66"/>
      <c r="G3" s="66"/>
      <c r="H3" s="66"/>
      <c r="I3" s="66"/>
    </row>
    <row r="4" spans="2:12" ht="19.5" thickTop="1" x14ac:dyDescent="0.4"/>
    <row r="5" spans="2:12" x14ac:dyDescent="0.4">
      <c r="B5" s="2" t="s">
        <v>15</v>
      </c>
      <c r="C5" s="2" t="s">
        <v>16</v>
      </c>
      <c r="D5" s="2" t="s">
        <v>17</v>
      </c>
      <c r="E5" s="2" t="s">
        <v>18</v>
      </c>
      <c r="G5" s="3" t="s">
        <v>47</v>
      </c>
      <c r="I5" s="6" t="s">
        <v>48</v>
      </c>
      <c r="K5" s="68" t="s">
        <v>53</v>
      </c>
      <c r="L5" s="69"/>
    </row>
    <row r="6" spans="2:12" x14ac:dyDescent="0.4">
      <c r="B6" s="4" t="s">
        <v>20</v>
      </c>
      <c r="C6" s="4">
        <v>60</v>
      </c>
      <c r="D6" s="4">
        <v>70</v>
      </c>
      <c r="E6" s="4">
        <v>71</v>
      </c>
      <c r="G6" s="4"/>
      <c r="I6" s="4"/>
      <c r="K6" s="8" t="s">
        <v>55</v>
      </c>
      <c r="L6" s="4" t="s">
        <v>56</v>
      </c>
    </row>
    <row r="7" spans="2:12" x14ac:dyDescent="0.4">
      <c r="B7" s="4" t="s">
        <v>21</v>
      </c>
      <c r="C7" s="4">
        <v>70</v>
      </c>
      <c r="D7" s="4">
        <v>50</v>
      </c>
      <c r="E7" s="4"/>
      <c r="K7" s="8" t="s">
        <v>57</v>
      </c>
      <c r="L7" s="4" t="s">
        <v>58</v>
      </c>
    </row>
    <row r="8" spans="2:12" x14ac:dyDescent="0.4">
      <c r="B8" s="4" t="s">
        <v>21</v>
      </c>
      <c r="C8" s="4"/>
      <c r="D8" s="4">
        <v>30</v>
      </c>
      <c r="E8" s="4">
        <v>58</v>
      </c>
      <c r="G8" s="3" t="s">
        <v>49</v>
      </c>
      <c r="I8" s="6" t="s">
        <v>50</v>
      </c>
      <c r="K8" s="8" t="s">
        <v>59</v>
      </c>
      <c r="L8" s="4" t="s">
        <v>60</v>
      </c>
    </row>
    <row r="9" spans="2:12" x14ac:dyDescent="0.4">
      <c r="B9" s="4" t="s">
        <v>22</v>
      </c>
      <c r="C9" s="4">
        <v>50</v>
      </c>
      <c r="D9" s="4"/>
      <c r="E9" s="4">
        <v>22</v>
      </c>
      <c r="G9" s="4"/>
      <c r="I9" s="4"/>
      <c r="K9" s="8" t="s">
        <v>61</v>
      </c>
      <c r="L9" s="4" t="s">
        <v>62</v>
      </c>
    </row>
    <row r="10" spans="2:12" x14ac:dyDescent="0.4">
      <c r="B10" s="4" t="s">
        <v>20</v>
      </c>
      <c r="C10" s="4"/>
      <c r="D10" s="4">
        <v>15</v>
      </c>
      <c r="E10" s="4">
        <v>40</v>
      </c>
      <c r="K10" s="8" t="s">
        <v>63</v>
      </c>
      <c r="L10" s="4" t="s">
        <v>144</v>
      </c>
    </row>
    <row r="11" spans="2:12" x14ac:dyDescent="0.4">
      <c r="B11" s="4" t="s">
        <v>21</v>
      </c>
      <c r="C11" s="4">
        <v>40</v>
      </c>
      <c r="D11" s="4">
        <v>10</v>
      </c>
      <c r="E11" s="4"/>
      <c r="G11" s="3" t="s">
        <v>51</v>
      </c>
      <c r="I11" s="6" t="s">
        <v>52</v>
      </c>
      <c r="K11" s="8" t="s">
        <v>136</v>
      </c>
      <c r="L11" s="4" t="s">
        <v>137</v>
      </c>
    </row>
    <row r="12" spans="2:12" x14ac:dyDescent="0.4">
      <c r="B12" s="4" t="s">
        <v>21</v>
      </c>
      <c r="C12" s="4">
        <v>20</v>
      </c>
      <c r="D12" s="4">
        <v>5</v>
      </c>
      <c r="E12" s="4">
        <v>80</v>
      </c>
      <c r="G12" s="4"/>
      <c r="I12" s="4"/>
    </row>
    <row r="14" spans="2:12" x14ac:dyDescent="0.4">
      <c r="I14" s="6" t="s">
        <v>54</v>
      </c>
    </row>
    <row r="15" spans="2:12" x14ac:dyDescent="0.4">
      <c r="B15" s="2" t="s">
        <v>15</v>
      </c>
      <c r="C15" s="2" t="s">
        <v>16</v>
      </c>
      <c r="D15" s="2" t="s">
        <v>17</v>
      </c>
      <c r="E15" s="2" t="s">
        <v>18</v>
      </c>
      <c r="I15" s="4"/>
    </row>
    <row r="16" spans="2:12" x14ac:dyDescent="0.4">
      <c r="B16" s="4" t="s">
        <v>164</v>
      </c>
      <c r="C16" s="4">
        <v>60</v>
      </c>
      <c r="D16" s="4">
        <v>70</v>
      </c>
      <c r="E16" s="4">
        <v>71</v>
      </c>
    </row>
    <row r="17" spans="2:9" x14ac:dyDescent="0.4">
      <c r="B17" s="4" t="s">
        <v>165</v>
      </c>
      <c r="C17" s="4">
        <v>70</v>
      </c>
      <c r="D17" s="4">
        <v>50</v>
      </c>
      <c r="E17" s="4"/>
      <c r="G17" s="3" t="s">
        <v>47</v>
      </c>
      <c r="I17" s="3" t="s">
        <v>51</v>
      </c>
    </row>
    <row r="18" spans="2:9" x14ac:dyDescent="0.4">
      <c r="B18" s="4" t="s">
        <v>170</v>
      </c>
      <c r="C18" s="4"/>
      <c r="D18" s="4">
        <v>30</v>
      </c>
      <c r="E18" s="4">
        <v>58</v>
      </c>
      <c r="G18" s="4"/>
      <c r="I18" s="4"/>
    </row>
    <row r="19" spans="2:9" x14ac:dyDescent="0.4">
      <c r="B19" s="4" t="s">
        <v>166</v>
      </c>
      <c r="C19" s="4">
        <v>50</v>
      </c>
      <c r="D19" s="4"/>
      <c r="E19" s="4">
        <v>22</v>
      </c>
      <c r="I19" s="9"/>
    </row>
    <row r="20" spans="2:9" x14ac:dyDescent="0.4">
      <c r="B20" s="4" t="s">
        <v>167</v>
      </c>
      <c r="C20" s="4"/>
      <c r="D20" s="4">
        <v>15</v>
      </c>
      <c r="E20" s="4">
        <v>40</v>
      </c>
      <c r="G20" s="3" t="s">
        <v>49</v>
      </c>
    </row>
    <row r="21" spans="2:9" x14ac:dyDescent="0.4">
      <c r="B21" s="4" t="s">
        <v>168</v>
      </c>
      <c r="C21" s="4">
        <v>40</v>
      </c>
      <c r="D21" s="4">
        <v>10</v>
      </c>
      <c r="E21" s="4"/>
      <c r="G21" s="4"/>
    </row>
    <row r="22" spans="2:9" x14ac:dyDescent="0.4">
      <c r="B22" s="4" t="s">
        <v>169</v>
      </c>
      <c r="C22" s="4">
        <v>20</v>
      </c>
      <c r="D22" s="4">
        <v>5</v>
      </c>
      <c r="E22" s="4">
        <v>80</v>
      </c>
    </row>
    <row r="25" spans="2:9" x14ac:dyDescent="0.4">
      <c r="B25" s="2" t="s">
        <v>15</v>
      </c>
      <c r="C25" s="2" t="s">
        <v>16</v>
      </c>
      <c r="D25" s="2" t="s">
        <v>17</v>
      </c>
      <c r="E25" s="2" t="s">
        <v>18</v>
      </c>
    </row>
    <row r="26" spans="2:9" x14ac:dyDescent="0.4">
      <c r="B26" s="70" t="s">
        <v>20</v>
      </c>
      <c r="C26" s="4">
        <v>60</v>
      </c>
      <c r="D26" s="4">
        <v>70</v>
      </c>
      <c r="E26" s="4">
        <v>71</v>
      </c>
      <c r="G26" s="3" t="s">
        <v>47</v>
      </c>
    </row>
    <row r="27" spans="2:9" x14ac:dyDescent="0.4">
      <c r="B27" s="71"/>
      <c r="C27" s="4">
        <v>70</v>
      </c>
      <c r="D27" s="4">
        <v>50</v>
      </c>
      <c r="E27" s="4"/>
      <c r="G27" s="4"/>
    </row>
    <row r="28" spans="2:9" x14ac:dyDescent="0.4">
      <c r="B28" s="72"/>
      <c r="C28" s="4"/>
      <c r="D28" s="4">
        <v>30</v>
      </c>
      <c r="E28" s="4">
        <v>58</v>
      </c>
    </row>
    <row r="29" spans="2:9" x14ac:dyDescent="0.4">
      <c r="B29" s="70" t="s">
        <v>22</v>
      </c>
      <c r="C29" s="4">
        <v>50</v>
      </c>
      <c r="D29" s="4"/>
      <c r="E29" s="4">
        <v>22</v>
      </c>
      <c r="G29" s="3" t="s">
        <v>49</v>
      </c>
    </row>
    <row r="30" spans="2:9" x14ac:dyDescent="0.4">
      <c r="B30" s="71"/>
      <c r="C30" s="4"/>
      <c r="D30" s="4">
        <v>15</v>
      </c>
      <c r="E30" s="4">
        <v>40</v>
      </c>
      <c r="G30" s="4"/>
    </row>
    <row r="31" spans="2:9" x14ac:dyDescent="0.4">
      <c r="B31" s="71"/>
      <c r="C31" s="4">
        <v>40</v>
      </c>
      <c r="D31" s="4">
        <v>10</v>
      </c>
      <c r="E31" s="4"/>
    </row>
    <row r="32" spans="2:9" x14ac:dyDescent="0.4">
      <c r="B32" s="72"/>
      <c r="C32" s="4">
        <v>20</v>
      </c>
      <c r="D32" s="4">
        <v>5</v>
      </c>
      <c r="E32" s="4">
        <v>80</v>
      </c>
    </row>
  </sheetData>
  <mergeCells count="5">
    <mergeCell ref="K5:L5"/>
    <mergeCell ref="B2:I2"/>
    <mergeCell ref="B3:I3"/>
    <mergeCell ref="B26:B28"/>
    <mergeCell ref="B29:B32"/>
  </mergeCells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ABCAE-74A4-49F2-A3C7-394D5E3956C1}">
  <dimension ref="B1:I12"/>
  <sheetViews>
    <sheetView showGridLines="0" zoomScale="130" zoomScaleNormal="130" workbookViewId="0">
      <selection activeCell="B2" sqref="B2:I2"/>
    </sheetView>
  </sheetViews>
  <sheetFormatPr defaultRowHeight="18.75" x14ac:dyDescent="0.4"/>
  <cols>
    <col min="1" max="1" width="1.125" customWidth="1"/>
    <col min="6" max="6" width="2" customWidth="1"/>
    <col min="7" max="7" width="16.625" customWidth="1"/>
  </cols>
  <sheetData>
    <row r="1" spans="2:9" ht="6.75" customHeight="1" x14ac:dyDescent="0.4"/>
    <row r="2" spans="2:9" ht="24.75" x14ac:dyDescent="0.4">
      <c r="B2" s="67" t="s">
        <v>65</v>
      </c>
      <c r="C2" s="67"/>
      <c r="D2" s="67"/>
      <c r="E2" s="67"/>
      <c r="F2" s="67"/>
      <c r="G2" s="67"/>
      <c r="H2" s="67"/>
      <c r="I2" s="67"/>
    </row>
    <row r="3" spans="2:9" ht="25.5" thickBot="1" x14ac:dyDescent="0.45">
      <c r="B3" s="66" t="s">
        <v>66</v>
      </c>
      <c r="C3" s="66"/>
      <c r="D3" s="66"/>
      <c r="E3" s="66"/>
      <c r="F3" s="66"/>
      <c r="G3" s="66"/>
      <c r="H3" s="66"/>
      <c r="I3" s="66"/>
    </row>
    <row r="4" spans="2:9" ht="19.5" thickTop="1" x14ac:dyDescent="0.4"/>
    <row r="5" spans="2:9" x14ac:dyDescent="0.4">
      <c r="B5" s="2" t="s">
        <v>15</v>
      </c>
      <c r="C5" s="2" t="s">
        <v>16</v>
      </c>
      <c r="D5" s="2" t="s">
        <v>17</v>
      </c>
      <c r="E5" s="2" t="s">
        <v>67</v>
      </c>
      <c r="G5" s="3" t="s">
        <v>68</v>
      </c>
    </row>
    <row r="6" spans="2:9" x14ac:dyDescent="0.4">
      <c r="B6" s="4" t="s">
        <v>20</v>
      </c>
      <c r="C6" s="4">
        <v>60</v>
      </c>
      <c r="D6" s="4">
        <v>70</v>
      </c>
      <c r="E6" s="4"/>
      <c r="G6" s="8">
        <v>100</v>
      </c>
    </row>
    <row r="7" spans="2:9" x14ac:dyDescent="0.4">
      <c r="B7" s="4" t="s">
        <v>21</v>
      </c>
      <c r="C7" s="4">
        <v>70</v>
      </c>
      <c r="D7" s="4">
        <v>50</v>
      </c>
      <c r="E7" s="4"/>
    </row>
    <row r="8" spans="2:9" x14ac:dyDescent="0.4">
      <c r="B8" s="4" t="s">
        <v>21</v>
      </c>
      <c r="C8" s="4"/>
      <c r="D8" s="4">
        <v>30</v>
      </c>
      <c r="E8" s="4"/>
      <c r="G8" s="6" t="s">
        <v>15</v>
      </c>
      <c r="H8" s="6" t="s">
        <v>69</v>
      </c>
    </row>
    <row r="9" spans="2:9" x14ac:dyDescent="0.4">
      <c r="B9" s="4" t="s">
        <v>22</v>
      </c>
      <c r="C9" s="4">
        <v>50</v>
      </c>
      <c r="D9" s="4"/>
      <c r="E9" s="4"/>
      <c r="G9" s="4" t="s">
        <v>20</v>
      </c>
      <c r="H9" s="4"/>
    </row>
    <row r="10" spans="2:9" x14ac:dyDescent="0.4">
      <c r="B10" s="4" t="s">
        <v>20</v>
      </c>
      <c r="C10" s="4"/>
      <c r="D10" s="4">
        <v>15</v>
      </c>
      <c r="E10" s="4"/>
      <c r="G10" s="4" t="s">
        <v>21</v>
      </c>
      <c r="H10" s="4"/>
    </row>
    <row r="11" spans="2:9" x14ac:dyDescent="0.4">
      <c r="B11" s="4" t="s">
        <v>21</v>
      </c>
      <c r="C11" s="4">
        <v>40</v>
      </c>
      <c r="D11" s="4">
        <v>10</v>
      </c>
      <c r="E11" s="4"/>
      <c r="G11" s="4" t="s">
        <v>22</v>
      </c>
      <c r="H11" s="4"/>
    </row>
    <row r="12" spans="2:9" x14ac:dyDescent="0.4">
      <c r="B12" s="4" t="s">
        <v>21</v>
      </c>
      <c r="C12" s="4">
        <v>20</v>
      </c>
      <c r="D12" s="4">
        <v>5</v>
      </c>
      <c r="E12" s="4"/>
    </row>
  </sheetData>
  <mergeCells count="2">
    <mergeCell ref="B2:I2"/>
    <mergeCell ref="B3:I3"/>
  </mergeCells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72E2-C509-4DDE-8231-2DBA1E5B4176}">
  <dimension ref="B1:L17"/>
  <sheetViews>
    <sheetView showGridLines="0" zoomScale="130" zoomScaleNormal="130" workbookViewId="0">
      <selection activeCell="B2" sqref="B2:L2"/>
    </sheetView>
  </sheetViews>
  <sheetFormatPr defaultRowHeight="18.75" x14ac:dyDescent="0.4"/>
  <cols>
    <col min="1" max="1" width="1.125" customWidth="1"/>
    <col min="3" max="3" width="13" bestFit="1" customWidth="1"/>
    <col min="7" max="7" width="1.25" customWidth="1"/>
    <col min="8" max="8" width="13" bestFit="1" customWidth="1"/>
    <col min="10" max="10" width="1.75" customWidth="1"/>
    <col min="11" max="11" width="7.875" customWidth="1"/>
    <col min="12" max="12" width="16.875" bestFit="1" customWidth="1"/>
  </cols>
  <sheetData>
    <row r="1" spans="2:12" ht="6.75" customHeight="1" x14ac:dyDescent="0.4"/>
    <row r="2" spans="2:12" ht="24.75" x14ac:dyDescent="0.4">
      <c r="B2" s="67" t="s">
        <v>70</v>
      </c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2:12" ht="25.5" thickBot="1" x14ac:dyDescent="0.45">
      <c r="B3" s="66" t="s">
        <v>71</v>
      </c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2:12" ht="19.5" thickTop="1" x14ac:dyDescent="0.4"/>
    <row r="5" spans="2:12" x14ac:dyDescent="0.4">
      <c r="B5" s="2" t="s">
        <v>72</v>
      </c>
      <c r="C5" s="2" t="s">
        <v>73</v>
      </c>
      <c r="D5" s="2" t="s">
        <v>3</v>
      </c>
      <c r="E5" s="2" t="s">
        <v>69</v>
      </c>
      <c r="F5" s="2" t="s">
        <v>74</v>
      </c>
      <c r="H5" s="6" t="s">
        <v>73</v>
      </c>
      <c r="I5" s="6" t="s">
        <v>75</v>
      </c>
      <c r="K5" s="73" t="s">
        <v>86</v>
      </c>
      <c r="L5" s="74"/>
    </row>
    <row r="6" spans="2:12" x14ac:dyDescent="0.4">
      <c r="B6" s="13">
        <v>43831</v>
      </c>
      <c r="C6" s="4" t="s">
        <v>76</v>
      </c>
      <c r="D6" s="10">
        <v>1000</v>
      </c>
      <c r="E6" s="11">
        <v>5</v>
      </c>
      <c r="F6" s="12">
        <f>D6*E6</f>
        <v>5000</v>
      </c>
      <c r="H6" s="4" t="s">
        <v>76</v>
      </c>
      <c r="I6" s="10"/>
      <c r="K6" s="75"/>
      <c r="L6" s="76"/>
    </row>
    <row r="7" spans="2:12" x14ac:dyDescent="0.4">
      <c r="B7" s="13">
        <v>43832</v>
      </c>
      <c r="C7" s="4" t="s">
        <v>77</v>
      </c>
      <c r="D7" s="10">
        <v>2000</v>
      </c>
      <c r="E7" s="11">
        <v>4</v>
      </c>
      <c r="F7" s="12">
        <f t="shared" ref="F7:F14" si="0">D7*E7</f>
        <v>8000</v>
      </c>
      <c r="H7" s="4" t="s">
        <v>77</v>
      </c>
      <c r="I7" s="10"/>
    </row>
    <row r="8" spans="2:12" x14ac:dyDescent="0.4">
      <c r="B8" s="13">
        <v>43833</v>
      </c>
      <c r="C8" s="4" t="s">
        <v>78</v>
      </c>
      <c r="D8" s="10">
        <v>3000</v>
      </c>
      <c r="E8" s="11">
        <v>10</v>
      </c>
      <c r="F8" s="12">
        <f t="shared" si="0"/>
        <v>30000</v>
      </c>
      <c r="H8" s="4" t="s">
        <v>78</v>
      </c>
      <c r="I8" s="10"/>
      <c r="K8" s="77" t="s">
        <v>87</v>
      </c>
      <c r="L8" s="77"/>
    </row>
    <row r="9" spans="2:12" x14ac:dyDescent="0.4">
      <c r="B9" s="13">
        <v>43834</v>
      </c>
      <c r="C9" s="4" t="s">
        <v>78</v>
      </c>
      <c r="D9" s="10">
        <v>3000</v>
      </c>
      <c r="E9" s="11">
        <v>20</v>
      </c>
      <c r="F9" s="12">
        <f t="shared" si="0"/>
        <v>60000</v>
      </c>
      <c r="K9" s="75"/>
      <c r="L9" s="76"/>
    </row>
    <row r="10" spans="2:12" x14ac:dyDescent="0.4">
      <c r="B10" s="13">
        <v>43835</v>
      </c>
      <c r="C10" s="4" t="s">
        <v>77</v>
      </c>
      <c r="D10" s="10">
        <v>2000</v>
      </c>
      <c r="E10" s="11">
        <v>3</v>
      </c>
      <c r="F10" s="12">
        <f t="shared" si="0"/>
        <v>6000</v>
      </c>
    </row>
    <row r="11" spans="2:12" x14ac:dyDescent="0.4">
      <c r="B11" s="13">
        <v>43836</v>
      </c>
      <c r="C11" s="4" t="s">
        <v>77</v>
      </c>
      <c r="D11" s="10">
        <v>2000</v>
      </c>
      <c r="E11" s="11">
        <v>10</v>
      </c>
      <c r="F11" s="12">
        <f t="shared" si="0"/>
        <v>20000</v>
      </c>
      <c r="H11" s="3" t="s">
        <v>73</v>
      </c>
      <c r="I11" s="3" t="s">
        <v>80</v>
      </c>
      <c r="K11" s="68" t="s">
        <v>53</v>
      </c>
      <c r="L11" s="69"/>
    </row>
    <row r="12" spans="2:12" x14ac:dyDescent="0.4">
      <c r="B12" s="13">
        <v>43837</v>
      </c>
      <c r="C12" s="4" t="s">
        <v>77</v>
      </c>
      <c r="D12" s="10">
        <v>2000</v>
      </c>
      <c r="E12" s="11">
        <v>20</v>
      </c>
      <c r="F12" s="12">
        <f t="shared" si="0"/>
        <v>40000</v>
      </c>
      <c r="H12" s="4" t="s">
        <v>76</v>
      </c>
      <c r="I12" s="10"/>
      <c r="K12" s="8" t="s">
        <v>55</v>
      </c>
      <c r="L12" s="4" t="s">
        <v>56</v>
      </c>
    </row>
    <row r="13" spans="2:12" x14ac:dyDescent="0.4">
      <c r="B13" s="13">
        <v>43838</v>
      </c>
      <c r="C13" s="4" t="s">
        <v>77</v>
      </c>
      <c r="D13" s="10">
        <v>2000</v>
      </c>
      <c r="E13" s="11">
        <v>10</v>
      </c>
      <c r="F13" s="12">
        <f t="shared" si="0"/>
        <v>20000</v>
      </c>
      <c r="H13" s="4" t="s">
        <v>77</v>
      </c>
      <c r="I13" s="10"/>
      <c r="K13" s="8" t="s">
        <v>57</v>
      </c>
      <c r="L13" s="4" t="s">
        <v>58</v>
      </c>
    </row>
    <row r="14" spans="2:12" x14ac:dyDescent="0.4">
      <c r="B14" s="13">
        <v>43839</v>
      </c>
      <c r="C14" s="4" t="s">
        <v>76</v>
      </c>
      <c r="D14" s="10">
        <v>1000</v>
      </c>
      <c r="E14" s="11">
        <v>4</v>
      </c>
      <c r="F14" s="12">
        <f t="shared" si="0"/>
        <v>4000</v>
      </c>
      <c r="H14" s="4" t="s">
        <v>78</v>
      </c>
      <c r="I14" s="10"/>
      <c r="K14" s="8" t="s">
        <v>59</v>
      </c>
      <c r="L14" s="4" t="s">
        <v>60</v>
      </c>
    </row>
    <row r="15" spans="2:12" x14ac:dyDescent="0.4">
      <c r="K15" s="8" t="s">
        <v>61</v>
      </c>
      <c r="L15" s="4" t="s">
        <v>62</v>
      </c>
    </row>
    <row r="16" spans="2:12" x14ac:dyDescent="0.4">
      <c r="K16" s="8" t="s">
        <v>63</v>
      </c>
      <c r="L16" s="4" t="s">
        <v>64</v>
      </c>
    </row>
    <row r="17" spans="11:12" x14ac:dyDescent="0.4">
      <c r="K17" s="8" t="s">
        <v>136</v>
      </c>
      <c r="L17" s="65" t="s">
        <v>137</v>
      </c>
    </row>
  </sheetData>
  <mergeCells count="7">
    <mergeCell ref="B3:L3"/>
    <mergeCell ref="B2:L2"/>
    <mergeCell ref="K11:L11"/>
    <mergeCell ref="K5:L5"/>
    <mergeCell ref="K6:L6"/>
    <mergeCell ref="K8:L8"/>
    <mergeCell ref="K9:L9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CFADF-10E3-4820-ACDA-D6E973378C1A}">
  <dimension ref="B1:L17"/>
  <sheetViews>
    <sheetView showGridLines="0" zoomScale="130" zoomScaleNormal="130" workbookViewId="0">
      <selection activeCell="B2" sqref="B2:L2"/>
    </sheetView>
  </sheetViews>
  <sheetFormatPr defaultRowHeight="18.75" x14ac:dyDescent="0.4"/>
  <cols>
    <col min="1" max="1" width="1.125" customWidth="1"/>
    <col min="3" max="3" width="13" bestFit="1" customWidth="1"/>
    <col min="7" max="7" width="1.25" customWidth="1"/>
    <col min="8" max="8" width="13" bestFit="1" customWidth="1"/>
    <col min="9" max="9" width="11.25" customWidth="1"/>
    <col min="10" max="10" width="1.75" customWidth="1"/>
    <col min="11" max="11" width="8.625" customWidth="1"/>
    <col min="12" max="12" width="16.875" bestFit="1" customWidth="1"/>
  </cols>
  <sheetData>
    <row r="1" spans="2:12" ht="6.75" customHeight="1" x14ac:dyDescent="0.4"/>
    <row r="2" spans="2:12" ht="24.75" x14ac:dyDescent="0.4">
      <c r="B2" s="67" t="s">
        <v>79</v>
      </c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2:12" ht="25.5" thickBot="1" x14ac:dyDescent="0.45">
      <c r="B3" s="66" t="s">
        <v>81</v>
      </c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2:12" ht="19.5" thickTop="1" x14ac:dyDescent="0.4"/>
    <row r="5" spans="2:12" x14ac:dyDescent="0.4">
      <c r="B5" s="2" t="s">
        <v>72</v>
      </c>
      <c r="C5" s="2" t="s">
        <v>73</v>
      </c>
      <c r="D5" s="2" t="s">
        <v>3</v>
      </c>
      <c r="E5" s="2" t="s">
        <v>69</v>
      </c>
      <c r="F5" s="2" t="s">
        <v>74</v>
      </c>
      <c r="H5" s="6" t="s">
        <v>73</v>
      </c>
      <c r="I5" s="6" t="s">
        <v>89</v>
      </c>
      <c r="K5" s="73" t="s">
        <v>90</v>
      </c>
      <c r="L5" s="74"/>
    </row>
    <row r="6" spans="2:12" x14ac:dyDescent="0.4">
      <c r="B6" s="13">
        <v>43831</v>
      </c>
      <c r="C6" s="4" t="s">
        <v>76</v>
      </c>
      <c r="D6" s="10">
        <v>1000</v>
      </c>
      <c r="E6" s="11">
        <v>5</v>
      </c>
      <c r="F6" s="12">
        <f>D6*E6</f>
        <v>5000</v>
      </c>
      <c r="H6" s="4" t="s">
        <v>76</v>
      </c>
      <c r="I6" s="10"/>
      <c r="K6" s="75"/>
      <c r="L6" s="76"/>
    </row>
    <row r="7" spans="2:12" x14ac:dyDescent="0.4">
      <c r="B7" s="13">
        <v>43832</v>
      </c>
      <c r="C7" s="4" t="s">
        <v>77</v>
      </c>
      <c r="D7" s="10">
        <v>2000</v>
      </c>
      <c r="E7" s="11">
        <v>4</v>
      </c>
      <c r="F7" s="12">
        <f t="shared" ref="F7:F14" si="0">D7*E7</f>
        <v>8000</v>
      </c>
      <c r="H7" s="4" t="s">
        <v>77</v>
      </c>
      <c r="I7" s="10"/>
    </row>
    <row r="8" spans="2:12" ht="18.75" customHeight="1" x14ac:dyDescent="0.4">
      <c r="B8" s="13">
        <v>43833</v>
      </c>
      <c r="C8" s="4" t="s">
        <v>78</v>
      </c>
      <c r="D8" s="10">
        <v>3000</v>
      </c>
      <c r="E8" s="11">
        <v>10</v>
      </c>
      <c r="F8" s="12">
        <f t="shared" si="0"/>
        <v>30000</v>
      </c>
      <c r="H8" s="4" t="s">
        <v>78</v>
      </c>
      <c r="I8" s="10"/>
      <c r="K8" s="78" t="s">
        <v>91</v>
      </c>
      <c r="L8" s="79"/>
    </row>
    <row r="9" spans="2:12" x14ac:dyDescent="0.4">
      <c r="B9" s="13">
        <v>43834</v>
      </c>
      <c r="C9" s="4" t="s">
        <v>78</v>
      </c>
      <c r="D9" s="10">
        <v>3000</v>
      </c>
      <c r="E9" s="11">
        <v>20</v>
      </c>
      <c r="F9" s="12">
        <f t="shared" si="0"/>
        <v>60000</v>
      </c>
      <c r="K9" s="75"/>
      <c r="L9" s="76"/>
    </row>
    <row r="10" spans="2:12" x14ac:dyDescent="0.4">
      <c r="B10" s="13">
        <v>43835</v>
      </c>
      <c r="C10" s="4" t="s">
        <v>77</v>
      </c>
      <c r="D10" s="10">
        <v>2000</v>
      </c>
      <c r="E10" s="11">
        <v>3</v>
      </c>
      <c r="F10" s="12">
        <f t="shared" si="0"/>
        <v>6000</v>
      </c>
    </row>
    <row r="11" spans="2:12" x14ac:dyDescent="0.4">
      <c r="B11" s="13">
        <v>43836</v>
      </c>
      <c r="C11" s="4" t="s">
        <v>77</v>
      </c>
      <c r="D11" s="10">
        <v>2000</v>
      </c>
      <c r="E11" s="11">
        <v>10</v>
      </c>
      <c r="F11" s="12">
        <f t="shared" si="0"/>
        <v>20000</v>
      </c>
      <c r="H11" s="3" t="s">
        <v>73</v>
      </c>
      <c r="I11" s="3" t="s">
        <v>88</v>
      </c>
      <c r="K11" s="68" t="s">
        <v>53</v>
      </c>
      <c r="L11" s="69"/>
    </row>
    <row r="12" spans="2:12" x14ac:dyDescent="0.4">
      <c r="B12" s="13">
        <v>43837</v>
      </c>
      <c r="C12" s="4" t="s">
        <v>77</v>
      </c>
      <c r="D12" s="10">
        <v>2000</v>
      </c>
      <c r="E12" s="11">
        <v>20</v>
      </c>
      <c r="F12" s="12">
        <f t="shared" si="0"/>
        <v>40000</v>
      </c>
      <c r="H12" s="4" t="s">
        <v>76</v>
      </c>
      <c r="I12" s="10"/>
      <c r="K12" s="8" t="s">
        <v>55</v>
      </c>
      <c r="L12" s="4" t="s">
        <v>56</v>
      </c>
    </row>
    <row r="13" spans="2:12" x14ac:dyDescent="0.4">
      <c r="B13" s="13">
        <v>43838</v>
      </c>
      <c r="C13" s="4" t="s">
        <v>77</v>
      </c>
      <c r="D13" s="10">
        <v>2000</v>
      </c>
      <c r="E13" s="11">
        <v>5</v>
      </c>
      <c r="F13" s="12">
        <f t="shared" si="0"/>
        <v>10000</v>
      </c>
      <c r="H13" s="4" t="s">
        <v>77</v>
      </c>
      <c r="I13" s="10"/>
      <c r="K13" s="8" t="s">
        <v>57</v>
      </c>
      <c r="L13" s="4" t="s">
        <v>58</v>
      </c>
    </row>
    <row r="14" spans="2:12" x14ac:dyDescent="0.4">
      <c r="B14" s="13">
        <v>43839</v>
      </c>
      <c r="C14" s="4" t="s">
        <v>76</v>
      </c>
      <c r="D14" s="10">
        <v>1000</v>
      </c>
      <c r="E14" s="11">
        <v>4</v>
      </c>
      <c r="F14" s="12">
        <f t="shared" si="0"/>
        <v>4000</v>
      </c>
      <c r="H14" s="4" t="s">
        <v>78</v>
      </c>
      <c r="I14" s="10"/>
      <c r="K14" s="8" t="s">
        <v>59</v>
      </c>
      <c r="L14" s="4" t="s">
        <v>60</v>
      </c>
    </row>
    <row r="15" spans="2:12" x14ac:dyDescent="0.4">
      <c r="K15" s="8" t="s">
        <v>61</v>
      </c>
      <c r="L15" s="4" t="s">
        <v>62</v>
      </c>
    </row>
    <row r="16" spans="2:12" x14ac:dyDescent="0.4">
      <c r="K16" s="8" t="s">
        <v>63</v>
      </c>
      <c r="L16" s="4" t="s">
        <v>64</v>
      </c>
    </row>
    <row r="17" spans="11:12" x14ac:dyDescent="0.4">
      <c r="K17" s="8" t="s">
        <v>136</v>
      </c>
      <c r="L17" s="65" t="s">
        <v>137</v>
      </c>
    </row>
  </sheetData>
  <mergeCells count="7">
    <mergeCell ref="K11:L11"/>
    <mergeCell ref="B3:L3"/>
    <mergeCell ref="B2:L2"/>
    <mergeCell ref="K5:L5"/>
    <mergeCell ref="K6:L6"/>
    <mergeCell ref="K8:L8"/>
    <mergeCell ref="K9:L9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C7B55-D7DA-4396-A4CF-B197C5A828F1}">
  <dimension ref="B1:J18"/>
  <sheetViews>
    <sheetView showGridLines="0" zoomScale="130" zoomScaleNormal="130" workbookViewId="0">
      <selection activeCell="B2" sqref="B2:J2"/>
    </sheetView>
  </sheetViews>
  <sheetFormatPr defaultRowHeight="18.75" x14ac:dyDescent="0.4"/>
  <cols>
    <col min="1" max="1" width="1.125" customWidth="1"/>
    <col min="3" max="3" width="13" bestFit="1" customWidth="1"/>
    <col min="7" max="7" width="1.25" customWidth="1"/>
    <col min="8" max="8" width="9" bestFit="1" customWidth="1"/>
    <col min="9" max="9" width="13" bestFit="1" customWidth="1"/>
  </cols>
  <sheetData>
    <row r="1" spans="2:10" ht="6.75" customHeight="1" x14ac:dyDescent="0.4"/>
    <row r="2" spans="2:10" ht="24.75" x14ac:dyDescent="0.4">
      <c r="B2" s="67" t="s">
        <v>171</v>
      </c>
      <c r="C2" s="67"/>
      <c r="D2" s="67"/>
      <c r="E2" s="67"/>
      <c r="F2" s="67"/>
      <c r="G2" s="67"/>
      <c r="H2" s="67"/>
      <c r="I2" s="67"/>
      <c r="J2" s="67"/>
    </row>
    <row r="3" spans="2:10" ht="25.5" thickBot="1" x14ac:dyDescent="0.45">
      <c r="B3" s="66" t="s">
        <v>390</v>
      </c>
      <c r="C3" s="66"/>
      <c r="D3" s="66"/>
      <c r="E3" s="66"/>
      <c r="F3" s="66"/>
      <c r="G3" s="66"/>
      <c r="H3" s="66"/>
      <c r="I3" s="66"/>
      <c r="J3" s="66"/>
    </row>
    <row r="4" spans="2:10" ht="19.5" thickTop="1" x14ac:dyDescent="0.4"/>
    <row r="5" spans="2:10" x14ac:dyDescent="0.4">
      <c r="B5" s="2" t="s">
        <v>82</v>
      </c>
      <c r="C5" s="2" t="s">
        <v>73</v>
      </c>
      <c r="D5" s="2" t="s">
        <v>3</v>
      </c>
      <c r="E5" s="2" t="s">
        <v>69</v>
      </c>
      <c r="F5" s="2" t="s">
        <v>74</v>
      </c>
      <c r="H5" s="6" t="s">
        <v>83</v>
      </c>
      <c r="I5" s="6" t="s">
        <v>73</v>
      </c>
      <c r="J5" s="6" t="s">
        <v>3</v>
      </c>
    </row>
    <row r="6" spans="2:10" x14ac:dyDescent="0.4">
      <c r="B6" s="14">
        <v>3</v>
      </c>
      <c r="C6" s="4"/>
      <c r="D6" s="10"/>
      <c r="E6" s="11"/>
      <c r="F6" s="12"/>
      <c r="H6" s="4">
        <v>1</v>
      </c>
      <c r="I6" s="4" t="s">
        <v>76</v>
      </c>
      <c r="J6" s="10">
        <v>15000</v>
      </c>
    </row>
    <row r="7" spans="2:10" x14ac:dyDescent="0.4">
      <c r="B7" s="14"/>
      <c r="C7" s="4"/>
      <c r="D7" s="10"/>
      <c r="E7" s="11"/>
      <c r="F7" s="12"/>
      <c r="H7" s="4">
        <v>2</v>
      </c>
      <c r="I7" s="4" t="s">
        <v>77</v>
      </c>
      <c r="J7" s="10">
        <v>35000</v>
      </c>
    </row>
    <row r="8" spans="2:10" x14ac:dyDescent="0.4">
      <c r="B8" s="14"/>
      <c r="C8" s="4"/>
      <c r="D8" s="10"/>
      <c r="E8" s="11"/>
      <c r="F8" s="12"/>
      <c r="H8" s="4">
        <v>3</v>
      </c>
      <c r="I8" s="4" t="s">
        <v>78</v>
      </c>
      <c r="J8" s="10">
        <v>50000</v>
      </c>
    </row>
    <row r="9" spans="2:10" x14ac:dyDescent="0.4">
      <c r="B9" s="14"/>
      <c r="C9" s="4"/>
      <c r="D9" s="10"/>
      <c r="E9" s="11"/>
      <c r="F9" s="12"/>
    </row>
    <row r="11" spans="2:10" x14ac:dyDescent="0.4">
      <c r="B11" s="16" t="s">
        <v>102</v>
      </c>
      <c r="C11" s="16" t="s">
        <v>103</v>
      </c>
      <c r="E11" s="15" t="s">
        <v>102</v>
      </c>
      <c r="F11" s="15" t="s">
        <v>103</v>
      </c>
    </row>
    <row r="12" spans="2:10" x14ac:dyDescent="0.4">
      <c r="B12" s="8">
        <v>10</v>
      </c>
      <c r="C12" s="8" t="s">
        <v>104</v>
      </c>
      <c r="E12" s="8">
        <v>25</v>
      </c>
      <c r="F12" s="8"/>
    </row>
    <row r="13" spans="2:10" x14ac:dyDescent="0.4">
      <c r="B13" s="8">
        <v>20</v>
      </c>
      <c r="C13" s="8" t="s">
        <v>105</v>
      </c>
    </row>
    <row r="14" spans="2:10" x14ac:dyDescent="0.4">
      <c r="B14" s="8">
        <v>30</v>
      </c>
      <c r="C14" s="8" t="s">
        <v>106</v>
      </c>
    </row>
    <row r="15" spans="2:10" x14ac:dyDescent="0.4">
      <c r="B15" s="8">
        <v>40</v>
      </c>
      <c r="C15" s="8" t="s">
        <v>107</v>
      </c>
    </row>
    <row r="16" spans="2:10" x14ac:dyDescent="0.4">
      <c r="B16" s="8">
        <v>50</v>
      </c>
      <c r="C16" s="8" t="s">
        <v>108</v>
      </c>
    </row>
    <row r="17" spans="2:7" x14ac:dyDescent="0.4">
      <c r="B17" s="80" t="s">
        <v>111</v>
      </c>
      <c r="C17" s="80"/>
      <c r="D17" s="80"/>
      <c r="E17" s="80"/>
      <c r="F17" s="80"/>
      <c r="G17" s="80"/>
    </row>
    <row r="18" spans="2:7" x14ac:dyDescent="0.4">
      <c r="B18" s="80"/>
      <c r="C18" s="80"/>
      <c r="D18" s="80"/>
      <c r="E18" s="80"/>
      <c r="F18" s="80"/>
      <c r="G18" s="80"/>
    </row>
  </sheetData>
  <mergeCells count="4">
    <mergeCell ref="B2:J2"/>
    <mergeCell ref="B3:J3"/>
    <mergeCell ref="B18:G18"/>
    <mergeCell ref="B17:G17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FE3F-BE2C-4ED8-9459-3829972A1F86}">
  <dimension ref="B1:J23"/>
  <sheetViews>
    <sheetView showGridLines="0" zoomScale="130" zoomScaleNormal="130" workbookViewId="0">
      <selection activeCell="B2" sqref="B2:J2"/>
    </sheetView>
  </sheetViews>
  <sheetFormatPr defaultRowHeight="18.75" x14ac:dyDescent="0.4"/>
  <cols>
    <col min="1" max="1" width="1.125" customWidth="1"/>
    <col min="3" max="3" width="13" bestFit="1" customWidth="1"/>
    <col min="7" max="7" width="1.25" customWidth="1"/>
    <col min="8" max="8" width="9" bestFit="1" customWidth="1"/>
    <col min="9" max="9" width="13" bestFit="1" customWidth="1"/>
  </cols>
  <sheetData>
    <row r="1" spans="2:10" ht="6.75" customHeight="1" x14ac:dyDescent="0.4"/>
    <row r="2" spans="2:10" ht="24.75" x14ac:dyDescent="0.4">
      <c r="B2" s="67" t="s">
        <v>253</v>
      </c>
      <c r="C2" s="67"/>
      <c r="D2" s="67"/>
      <c r="E2" s="67"/>
      <c r="F2" s="67"/>
      <c r="G2" s="67"/>
      <c r="H2" s="67"/>
      <c r="I2" s="67"/>
      <c r="J2" s="67"/>
    </row>
    <row r="3" spans="2:10" ht="25.5" thickBot="1" x14ac:dyDescent="0.45">
      <c r="B3" s="66" t="s">
        <v>251</v>
      </c>
      <c r="C3" s="66"/>
      <c r="D3" s="66"/>
      <c r="E3" s="66"/>
      <c r="F3" s="66"/>
      <c r="G3" s="66"/>
      <c r="H3" s="66"/>
      <c r="I3" s="66"/>
      <c r="J3" s="66"/>
    </row>
    <row r="4" spans="2:10" ht="19.5" thickTop="1" x14ac:dyDescent="0.4"/>
    <row r="5" spans="2:10" x14ac:dyDescent="0.4">
      <c r="C5" s="3" t="s">
        <v>252</v>
      </c>
      <c r="D5" s="3" t="s">
        <v>252</v>
      </c>
      <c r="E5" s="3" t="s">
        <v>252</v>
      </c>
      <c r="F5" s="3" t="s">
        <v>252</v>
      </c>
    </row>
    <row r="6" spans="2:10" x14ac:dyDescent="0.4">
      <c r="C6" s="4"/>
      <c r="D6" s="4"/>
      <c r="E6" s="4"/>
      <c r="F6" s="4"/>
    </row>
    <row r="7" spans="2:10" x14ac:dyDescent="0.4">
      <c r="C7" s="4"/>
      <c r="D7" s="4"/>
      <c r="E7" s="4"/>
      <c r="F7" s="4"/>
    </row>
    <row r="8" spans="2:10" x14ac:dyDescent="0.4">
      <c r="C8" s="4"/>
      <c r="D8" s="4"/>
      <c r="E8" s="4"/>
      <c r="F8" s="4"/>
    </row>
    <row r="9" spans="2:10" ht="19.5" thickBot="1" x14ac:dyDescent="0.45">
      <c r="B9" s="7"/>
      <c r="C9" s="7"/>
      <c r="D9" s="7"/>
      <c r="E9" s="7"/>
      <c r="F9" s="7"/>
      <c r="G9" s="7"/>
      <c r="H9" s="7"/>
      <c r="I9" s="7"/>
      <c r="J9" s="7"/>
    </row>
    <row r="10" spans="2:10" x14ac:dyDescent="0.4">
      <c r="B10" s="36"/>
      <c r="C10" s="36"/>
      <c r="D10" s="36"/>
      <c r="E10" s="36"/>
      <c r="F10" s="36"/>
      <c r="G10" s="36"/>
      <c r="H10" s="36"/>
      <c r="I10" s="36"/>
      <c r="J10" s="36"/>
    </row>
    <row r="11" spans="2:10" x14ac:dyDescent="0.4">
      <c r="B11" s="36"/>
      <c r="C11" s="3" t="s">
        <v>252</v>
      </c>
      <c r="D11" s="3" t="s">
        <v>252</v>
      </c>
      <c r="E11" s="3" t="s">
        <v>252</v>
      </c>
      <c r="F11" s="3" t="s">
        <v>252</v>
      </c>
      <c r="G11" s="36"/>
      <c r="H11" s="36"/>
      <c r="I11" s="36"/>
      <c r="J11" s="36"/>
    </row>
    <row r="12" spans="2:10" x14ac:dyDescent="0.4">
      <c r="B12" s="36"/>
      <c r="C12" s="4">
        <f>COLUMNS($C12:C12)</f>
        <v>1</v>
      </c>
      <c r="D12" s="4">
        <f>COLUMNS($C12:D12)</f>
        <v>2</v>
      </c>
      <c r="E12" s="4">
        <f>COLUMNS($C12:E12)</f>
        <v>3</v>
      </c>
      <c r="F12" s="4">
        <f>COLUMNS($C12:F12)</f>
        <v>4</v>
      </c>
      <c r="G12" s="36"/>
      <c r="H12" s="36"/>
      <c r="I12" s="36"/>
      <c r="J12" s="36"/>
    </row>
    <row r="13" spans="2:10" x14ac:dyDescent="0.4">
      <c r="B13" s="36"/>
      <c r="C13" s="4"/>
      <c r="D13" s="4"/>
      <c r="E13" s="4"/>
      <c r="F13" s="4"/>
      <c r="G13" s="36"/>
      <c r="H13" s="36"/>
      <c r="I13" s="36"/>
      <c r="J13" s="36"/>
    </row>
    <row r="14" spans="2:10" x14ac:dyDescent="0.4">
      <c r="B14" s="36"/>
      <c r="C14" s="4"/>
      <c r="D14" s="4"/>
      <c r="E14" s="4"/>
      <c r="F14" s="4"/>
      <c r="G14" s="36"/>
      <c r="H14" s="36"/>
      <c r="I14" s="36"/>
      <c r="J14" s="36"/>
    </row>
    <row r="15" spans="2:10" ht="19.5" thickBot="1" x14ac:dyDescent="0.45">
      <c r="B15" s="7"/>
      <c r="C15" s="7"/>
      <c r="D15" s="7"/>
      <c r="E15" s="7"/>
      <c r="F15" s="7"/>
      <c r="G15" s="7"/>
      <c r="H15" s="7"/>
      <c r="I15" s="7"/>
      <c r="J15" s="7"/>
    </row>
    <row r="16" spans="2:10" x14ac:dyDescent="0.4">
      <c r="B16" s="36"/>
      <c r="C16" s="36"/>
      <c r="D16" s="36"/>
      <c r="E16" s="36"/>
      <c r="F16" s="36"/>
      <c r="G16" s="36"/>
      <c r="H16" s="36"/>
      <c r="I16" s="36"/>
      <c r="J16" s="36"/>
    </row>
    <row r="17" spans="2:10" x14ac:dyDescent="0.4">
      <c r="B17" s="2" t="s">
        <v>82</v>
      </c>
      <c r="C17" s="2" t="s">
        <v>73</v>
      </c>
      <c r="D17" s="2" t="s">
        <v>3</v>
      </c>
      <c r="E17" s="2" t="s">
        <v>69</v>
      </c>
      <c r="F17" s="2" t="s">
        <v>74</v>
      </c>
      <c r="H17" s="6" t="s">
        <v>83</v>
      </c>
      <c r="I17" s="6" t="s">
        <v>73</v>
      </c>
      <c r="J17" s="6" t="s">
        <v>3</v>
      </c>
    </row>
    <row r="18" spans="2:10" x14ac:dyDescent="0.4">
      <c r="B18" s="14">
        <v>3</v>
      </c>
      <c r="C18" s="4"/>
      <c r="D18" s="10"/>
      <c r="E18" s="11"/>
      <c r="F18" s="12"/>
      <c r="H18" s="4">
        <v>1</v>
      </c>
      <c r="I18" s="4" t="s">
        <v>76</v>
      </c>
      <c r="J18" s="10">
        <v>15000</v>
      </c>
    </row>
    <row r="19" spans="2:10" x14ac:dyDescent="0.4">
      <c r="B19" s="14"/>
      <c r="C19" s="4"/>
      <c r="D19" s="10"/>
      <c r="E19" s="11"/>
      <c r="F19" s="12"/>
      <c r="H19" s="4">
        <v>2</v>
      </c>
      <c r="I19" s="4" t="s">
        <v>77</v>
      </c>
      <c r="J19" s="10">
        <v>35000</v>
      </c>
    </row>
    <row r="20" spans="2:10" x14ac:dyDescent="0.4">
      <c r="B20" s="14"/>
      <c r="C20" s="4"/>
      <c r="D20" s="10"/>
      <c r="E20" s="11"/>
      <c r="F20" s="12"/>
      <c r="H20" s="4">
        <v>3</v>
      </c>
      <c r="I20" s="4" t="s">
        <v>78</v>
      </c>
      <c r="J20" s="10">
        <v>50000</v>
      </c>
    </row>
    <row r="21" spans="2:10" x14ac:dyDescent="0.4">
      <c r="B21" s="14"/>
      <c r="C21" s="4"/>
      <c r="D21" s="10"/>
      <c r="E21" s="11"/>
      <c r="F21" s="12"/>
    </row>
    <row r="23" spans="2:10" x14ac:dyDescent="0.4">
      <c r="B23" s="80"/>
      <c r="C23" s="80"/>
      <c r="D23" s="80"/>
      <c r="E23" s="80"/>
      <c r="F23" s="80"/>
      <c r="G23" s="80"/>
    </row>
  </sheetData>
  <mergeCells count="3">
    <mergeCell ref="B2:J2"/>
    <mergeCell ref="B3:J3"/>
    <mergeCell ref="B23:G2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D117F-5582-421C-AD0F-01DDA4427668}">
  <dimension ref="B1:J37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3" bestFit="1" customWidth="1"/>
    <col min="3" max="3" width="15.25" customWidth="1"/>
    <col min="6" max="6" width="16.5" bestFit="1" customWidth="1"/>
    <col min="7" max="7" width="29.75" customWidth="1"/>
    <col min="8" max="8" width="1.125" customWidth="1"/>
    <col min="10" max="10" width="16.875" bestFit="1" customWidth="1"/>
  </cols>
  <sheetData>
    <row r="1" spans="2:10" ht="6.75" customHeight="1" x14ac:dyDescent="0.4"/>
    <row r="2" spans="2:10" ht="24.75" x14ac:dyDescent="0.4">
      <c r="B2" s="67" t="s">
        <v>84</v>
      </c>
      <c r="C2" s="67"/>
      <c r="D2" s="67"/>
      <c r="E2" s="67"/>
      <c r="F2" s="67"/>
      <c r="G2" s="67"/>
    </row>
    <row r="3" spans="2:10" ht="25.5" thickBot="1" x14ac:dyDescent="0.45">
      <c r="B3" s="66" t="s">
        <v>85</v>
      </c>
      <c r="C3" s="66"/>
      <c r="D3" s="66"/>
      <c r="E3" s="66"/>
      <c r="F3" s="66"/>
      <c r="G3" s="66"/>
    </row>
    <row r="4" spans="2:10" ht="19.5" thickTop="1" x14ac:dyDescent="0.4"/>
    <row r="5" spans="2:10" x14ac:dyDescent="0.4">
      <c r="B5" s="2" t="s">
        <v>73</v>
      </c>
      <c r="C5" s="2" t="s">
        <v>3</v>
      </c>
      <c r="D5" s="2" t="s">
        <v>69</v>
      </c>
      <c r="E5" s="2" t="s">
        <v>74</v>
      </c>
      <c r="F5" s="2" t="s">
        <v>92</v>
      </c>
      <c r="G5" s="2" t="s">
        <v>101</v>
      </c>
      <c r="I5" s="68" t="s">
        <v>53</v>
      </c>
      <c r="J5" s="69"/>
    </row>
    <row r="6" spans="2:10" x14ac:dyDescent="0.4">
      <c r="B6" s="4" t="s">
        <v>76</v>
      </c>
      <c r="C6" s="10">
        <v>1000</v>
      </c>
      <c r="D6" s="11">
        <v>5</v>
      </c>
      <c r="E6" s="12">
        <f>C6*D6</f>
        <v>5000</v>
      </c>
      <c r="F6" s="4"/>
      <c r="G6" s="4"/>
      <c r="I6" s="8" t="s">
        <v>55</v>
      </c>
      <c r="J6" s="4" t="s">
        <v>56</v>
      </c>
    </row>
    <row r="7" spans="2:10" x14ac:dyDescent="0.4">
      <c r="B7" s="4" t="s">
        <v>77</v>
      </c>
      <c r="C7" s="10">
        <v>2000</v>
      </c>
      <c r="D7" s="11">
        <v>4</v>
      </c>
      <c r="E7" s="12">
        <f t="shared" ref="E7:E14" si="0">C7*D7</f>
        <v>8000</v>
      </c>
      <c r="F7" s="4"/>
      <c r="G7" s="4"/>
      <c r="I7" s="8" t="s">
        <v>57</v>
      </c>
      <c r="J7" s="4" t="s">
        <v>58</v>
      </c>
    </row>
    <row r="8" spans="2:10" x14ac:dyDescent="0.4">
      <c r="B8" s="4" t="s">
        <v>78</v>
      </c>
      <c r="C8" s="10">
        <v>3000</v>
      </c>
      <c r="D8" s="11">
        <v>10</v>
      </c>
      <c r="E8" s="12">
        <f t="shared" si="0"/>
        <v>30000</v>
      </c>
      <c r="F8" s="4"/>
      <c r="G8" s="4"/>
      <c r="I8" s="8" t="s">
        <v>59</v>
      </c>
      <c r="J8" s="4" t="s">
        <v>60</v>
      </c>
    </row>
    <row r="9" spans="2:10" x14ac:dyDescent="0.4">
      <c r="B9" s="4" t="s">
        <v>78</v>
      </c>
      <c r="C9" s="10">
        <v>3000</v>
      </c>
      <c r="D9" s="11">
        <v>20</v>
      </c>
      <c r="E9" s="12">
        <f t="shared" si="0"/>
        <v>60000</v>
      </c>
      <c r="F9" s="4"/>
      <c r="G9" s="4"/>
      <c r="I9" s="8" t="s">
        <v>61</v>
      </c>
      <c r="J9" s="4" t="s">
        <v>62</v>
      </c>
    </row>
    <row r="10" spans="2:10" x14ac:dyDescent="0.4">
      <c r="B10" s="4" t="s">
        <v>77</v>
      </c>
      <c r="C10" s="10">
        <v>2000</v>
      </c>
      <c r="D10" s="11">
        <v>3</v>
      </c>
      <c r="E10" s="12">
        <f t="shared" si="0"/>
        <v>6000</v>
      </c>
      <c r="F10" s="4"/>
      <c r="G10" s="4"/>
      <c r="I10" s="8" t="s">
        <v>63</v>
      </c>
      <c r="J10" s="4" t="s">
        <v>144</v>
      </c>
    </row>
    <row r="11" spans="2:10" x14ac:dyDescent="0.4">
      <c r="B11" s="4" t="s">
        <v>77</v>
      </c>
      <c r="C11" s="10">
        <v>2000</v>
      </c>
      <c r="D11" s="11">
        <v>10</v>
      </c>
      <c r="E11" s="12">
        <f t="shared" si="0"/>
        <v>20000</v>
      </c>
      <c r="F11" s="4"/>
      <c r="G11" s="4"/>
      <c r="I11" s="8" t="s">
        <v>136</v>
      </c>
      <c r="J11" s="4" t="s">
        <v>137</v>
      </c>
    </row>
    <row r="12" spans="2:10" x14ac:dyDescent="0.4">
      <c r="B12" s="4" t="s">
        <v>77</v>
      </c>
      <c r="C12" s="10">
        <v>2000</v>
      </c>
      <c r="D12" s="11">
        <v>20</v>
      </c>
      <c r="E12" s="12">
        <f t="shared" si="0"/>
        <v>40000</v>
      </c>
      <c r="F12" s="4"/>
      <c r="G12" s="4"/>
    </row>
    <row r="13" spans="2:10" x14ac:dyDescent="0.4">
      <c r="B13" s="4" t="s">
        <v>77</v>
      </c>
      <c r="C13" s="10">
        <v>2000</v>
      </c>
      <c r="D13" s="11">
        <v>5</v>
      </c>
      <c r="E13" s="12">
        <f t="shared" si="0"/>
        <v>10000</v>
      </c>
      <c r="F13" s="4"/>
      <c r="G13" s="4"/>
    </row>
    <row r="14" spans="2:10" x14ac:dyDescent="0.4">
      <c r="B14" s="4" t="s">
        <v>76</v>
      </c>
      <c r="C14" s="10">
        <v>1000</v>
      </c>
      <c r="D14" s="11">
        <v>4</v>
      </c>
      <c r="E14" s="12">
        <f t="shared" si="0"/>
        <v>4000</v>
      </c>
      <c r="F14" s="4"/>
      <c r="G14" s="4"/>
    </row>
    <row r="16" spans="2:10" x14ac:dyDescent="0.4">
      <c r="B16" s="3" t="s">
        <v>15</v>
      </c>
      <c r="C16" s="3" t="s">
        <v>162</v>
      </c>
    </row>
    <row r="17" spans="2:6" x14ac:dyDescent="0.4">
      <c r="B17" s="4" t="s">
        <v>20</v>
      </c>
      <c r="C17" s="4"/>
    </row>
    <row r="18" spans="2:6" x14ac:dyDescent="0.4">
      <c r="B18" s="4"/>
      <c r="C18" s="4"/>
    </row>
    <row r="19" spans="2:6" x14ac:dyDescent="0.4">
      <c r="B19" s="4"/>
      <c r="C19" s="4"/>
    </row>
    <row r="20" spans="2:6" x14ac:dyDescent="0.4">
      <c r="B20" s="4" t="s">
        <v>138</v>
      </c>
      <c r="C20" s="4"/>
    </row>
    <row r="22" spans="2:6" x14ac:dyDescent="0.4">
      <c r="B22" s="2" t="s">
        <v>82</v>
      </c>
      <c r="C22" s="2" t="s">
        <v>73</v>
      </c>
      <c r="D22" s="2" t="s">
        <v>3</v>
      </c>
      <c r="E22" s="2" t="s">
        <v>69</v>
      </c>
      <c r="F22" s="2" t="s">
        <v>74</v>
      </c>
    </row>
    <row r="23" spans="2:6" x14ac:dyDescent="0.4">
      <c r="B23" s="14">
        <v>3</v>
      </c>
      <c r="C23" s="4" t="str">
        <f>VLOOKUP(B23,$B$29:$D$31,2,FALSE)</f>
        <v>パソコン講座</v>
      </c>
      <c r="D23" s="4">
        <f>VLOOKUP(B23,$B$29:$D$31,3,FALSE)</f>
        <v>50000</v>
      </c>
      <c r="E23" s="11">
        <v>2</v>
      </c>
      <c r="F23" s="12">
        <f>D23*E23</f>
        <v>100000</v>
      </c>
    </row>
    <row r="24" spans="2:6" x14ac:dyDescent="0.4">
      <c r="B24" s="14"/>
      <c r="C24" s="4" t="e">
        <f t="shared" ref="C24:C26" si="1">VLOOKUP(B24,$B$29:$D$31,2,FALSE)</f>
        <v>#N/A</v>
      </c>
      <c r="D24" s="4" t="e">
        <f t="shared" ref="D24:D26" si="2">VLOOKUP(B24,$B$29:$D$31,3,FALSE)</f>
        <v>#N/A</v>
      </c>
      <c r="E24" s="11"/>
      <c r="F24" s="12" t="e">
        <f t="shared" ref="F24:F26" si="3">D24*E24</f>
        <v>#N/A</v>
      </c>
    </row>
    <row r="25" spans="2:6" x14ac:dyDescent="0.4">
      <c r="B25" s="14"/>
      <c r="C25" s="4" t="e">
        <f t="shared" si="1"/>
        <v>#N/A</v>
      </c>
      <c r="D25" s="4" t="e">
        <f t="shared" si="2"/>
        <v>#N/A</v>
      </c>
      <c r="E25" s="11"/>
      <c r="F25" s="12" t="e">
        <f t="shared" si="3"/>
        <v>#N/A</v>
      </c>
    </row>
    <row r="26" spans="2:6" x14ac:dyDescent="0.4">
      <c r="B26" s="14"/>
      <c r="C26" s="4" t="e">
        <f t="shared" si="1"/>
        <v>#N/A</v>
      </c>
      <c r="D26" s="4" t="e">
        <f t="shared" si="2"/>
        <v>#N/A</v>
      </c>
      <c r="E26" s="11"/>
      <c r="F26" s="12" t="e">
        <f t="shared" si="3"/>
        <v>#N/A</v>
      </c>
    </row>
    <row r="28" spans="2:6" x14ac:dyDescent="0.4">
      <c r="B28" s="6" t="s">
        <v>83</v>
      </c>
      <c r="C28" s="6" t="s">
        <v>73</v>
      </c>
      <c r="D28" s="6" t="s">
        <v>3</v>
      </c>
    </row>
    <row r="29" spans="2:6" x14ac:dyDescent="0.4">
      <c r="B29" s="4">
        <v>1</v>
      </c>
      <c r="C29" s="4" t="s">
        <v>76</v>
      </c>
      <c r="D29" s="10">
        <v>15000</v>
      </c>
    </row>
    <row r="30" spans="2:6" x14ac:dyDescent="0.4">
      <c r="B30" s="4">
        <v>2</v>
      </c>
      <c r="C30" s="4" t="s">
        <v>77</v>
      </c>
      <c r="D30" s="10">
        <v>35000</v>
      </c>
    </row>
    <row r="31" spans="2:6" x14ac:dyDescent="0.4">
      <c r="B31" s="4">
        <v>3</v>
      </c>
      <c r="C31" s="4" t="s">
        <v>78</v>
      </c>
      <c r="D31" s="10">
        <v>50000</v>
      </c>
    </row>
    <row r="33" spans="2:6" x14ac:dyDescent="0.4">
      <c r="B33" s="3" t="s">
        <v>15</v>
      </c>
      <c r="C33" s="3" t="s">
        <v>102</v>
      </c>
      <c r="D33" s="3" t="s">
        <v>139</v>
      </c>
      <c r="F33" s="3" t="s">
        <v>140</v>
      </c>
    </row>
    <row r="34" spans="2:6" x14ac:dyDescent="0.4">
      <c r="B34" s="4" t="s">
        <v>20</v>
      </c>
      <c r="C34" s="4">
        <v>100</v>
      </c>
      <c r="D34" s="4"/>
      <c r="F34" s="4" t="s">
        <v>141</v>
      </c>
    </row>
    <row r="35" spans="2:6" x14ac:dyDescent="0.4">
      <c r="B35" s="4" t="s">
        <v>21</v>
      </c>
      <c r="C35" s="4">
        <v>60</v>
      </c>
      <c r="D35" s="4"/>
      <c r="F35" s="4" t="s">
        <v>142</v>
      </c>
    </row>
    <row r="36" spans="2:6" x14ac:dyDescent="0.4">
      <c r="B36" s="4" t="s">
        <v>22</v>
      </c>
      <c r="C36" s="4">
        <v>20</v>
      </c>
      <c r="D36" s="4"/>
      <c r="F36" s="4" t="s">
        <v>143</v>
      </c>
    </row>
    <row r="37" spans="2:6" x14ac:dyDescent="0.4">
      <c r="B37" s="4" t="s">
        <v>138</v>
      </c>
      <c r="C37" s="4">
        <v>10</v>
      </c>
      <c r="D37" s="4"/>
    </row>
  </sheetData>
  <mergeCells count="3">
    <mergeCell ref="B2:G2"/>
    <mergeCell ref="B3:G3"/>
    <mergeCell ref="I5:J5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7FAEB-3228-4992-AEE1-75A9D17665EE}">
  <dimension ref="B1:F19"/>
  <sheetViews>
    <sheetView showGridLines="0" zoomScale="130" zoomScaleNormal="130" workbookViewId="0">
      <selection activeCell="B2" sqref="B2:F2"/>
    </sheetView>
  </sheetViews>
  <sheetFormatPr defaultRowHeight="18.75" x14ac:dyDescent="0.4"/>
  <cols>
    <col min="1" max="1" width="1.125" customWidth="1"/>
    <col min="2" max="2" width="13" bestFit="1" customWidth="1"/>
    <col min="3" max="3" width="13" customWidth="1"/>
    <col min="4" max="5" width="12.5" customWidth="1"/>
    <col min="6" max="6" width="16.5" bestFit="1" customWidth="1"/>
    <col min="7" max="7" width="16.875" bestFit="1" customWidth="1"/>
  </cols>
  <sheetData>
    <row r="1" spans="2:6" ht="6.75" customHeight="1" x14ac:dyDescent="0.4"/>
    <row r="2" spans="2:6" ht="24.75" x14ac:dyDescent="0.4">
      <c r="B2" s="67" t="s">
        <v>123</v>
      </c>
      <c r="C2" s="67"/>
      <c r="D2" s="67"/>
      <c r="E2" s="67"/>
      <c r="F2" s="67"/>
    </row>
    <row r="3" spans="2:6" ht="25.5" thickBot="1" x14ac:dyDescent="0.45">
      <c r="B3" s="66" t="s">
        <v>124</v>
      </c>
      <c r="C3" s="66"/>
      <c r="D3" s="66"/>
      <c r="E3" s="66"/>
      <c r="F3" s="66"/>
    </row>
    <row r="4" spans="2:6" ht="19.5" thickTop="1" x14ac:dyDescent="0.4"/>
    <row r="5" spans="2:6" x14ac:dyDescent="0.4">
      <c r="B5" s="2" t="s">
        <v>121</v>
      </c>
      <c r="C5" s="2" t="s">
        <v>122</v>
      </c>
      <c r="D5" s="2" t="s">
        <v>3</v>
      </c>
    </row>
    <row r="6" spans="2:6" x14ac:dyDescent="0.4">
      <c r="B6" s="10">
        <v>10000</v>
      </c>
      <c r="C6" s="11">
        <v>5</v>
      </c>
      <c r="D6" s="12">
        <f>B6/C6</f>
        <v>2000</v>
      </c>
    </row>
    <row r="7" spans="2:6" x14ac:dyDescent="0.4">
      <c r="B7" s="10">
        <v>200000</v>
      </c>
      <c r="C7" s="11"/>
      <c r="D7" s="12" t="e">
        <f t="shared" ref="D7:D8" si="0">B7/C7</f>
        <v>#DIV/0!</v>
      </c>
    </row>
    <row r="8" spans="2:6" x14ac:dyDescent="0.4">
      <c r="B8" s="10">
        <v>30000</v>
      </c>
      <c r="C8" s="11">
        <v>10</v>
      </c>
      <c r="D8" s="12">
        <f t="shared" si="0"/>
        <v>3000</v>
      </c>
    </row>
    <row r="10" spans="2:6" x14ac:dyDescent="0.4">
      <c r="B10" s="2" t="s">
        <v>82</v>
      </c>
      <c r="C10" s="2" t="s">
        <v>73</v>
      </c>
      <c r="D10" s="2" t="s">
        <v>3</v>
      </c>
      <c r="E10" s="2" t="s">
        <v>69</v>
      </c>
      <c r="F10" s="2" t="s">
        <v>74</v>
      </c>
    </row>
    <row r="11" spans="2:6" x14ac:dyDescent="0.4">
      <c r="B11" s="14">
        <v>3</v>
      </c>
      <c r="C11" s="4" t="str">
        <f>VLOOKUP(B11,$B$17:$D$19,2,FALSE)</f>
        <v>パソコン講座</v>
      </c>
      <c r="D11" s="4">
        <f>VLOOKUP(B11,$B$17:$D$19,3,FALSE)</f>
        <v>50000</v>
      </c>
      <c r="E11" s="11">
        <v>2</v>
      </c>
      <c r="F11" s="12">
        <f>D11*E11</f>
        <v>100000</v>
      </c>
    </row>
    <row r="12" spans="2:6" x14ac:dyDescent="0.4">
      <c r="B12" s="14"/>
      <c r="C12" s="4" t="e">
        <f>VLOOKUP(B12,$B$17:$D$19,2,FALSE)</f>
        <v>#N/A</v>
      </c>
      <c r="D12" s="4" t="e">
        <f>VLOOKUP(B12,$B$17:$D$19,3,FALSE)</f>
        <v>#N/A</v>
      </c>
      <c r="E12" s="11"/>
      <c r="F12" s="12" t="e">
        <f>D12*E12</f>
        <v>#N/A</v>
      </c>
    </row>
    <row r="13" spans="2:6" x14ac:dyDescent="0.4">
      <c r="B13" s="14"/>
      <c r="C13" s="4" t="e">
        <f>VLOOKUP(B13,$B$17:$D$19,2,FALSE)</f>
        <v>#N/A</v>
      </c>
      <c r="D13" s="4" t="e">
        <f>VLOOKUP(B13,$B$17:$D$19,3,FALSE)</f>
        <v>#N/A</v>
      </c>
      <c r="E13" s="11"/>
      <c r="F13" s="12" t="e">
        <f>D13*E13</f>
        <v>#N/A</v>
      </c>
    </row>
    <row r="14" spans="2:6" x14ac:dyDescent="0.4">
      <c r="B14" s="14"/>
      <c r="C14" s="4" t="e">
        <f>VLOOKUP(B14,$B$17:$D$19,2,FALSE)</f>
        <v>#N/A</v>
      </c>
      <c r="D14" s="4" t="e">
        <f>VLOOKUP(B14,$B$17:$D$19,3,FALSE)</f>
        <v>#N/A</v>
      </c>
      <c r="E14" s="11"/>
      <c r="F14" s="12" t="e">
        <f>D14*E14</f>
        <v>#N/A</v>
      </c>
    </row>
    <row r="16" spans="2:6" x14ac:dyDescent="0.4">
      <c r="B16" s="6" t="s">
        <v>83</v>
      </c>
      <c r="C16" s="6" t="s">
        <v>73</v>
      </c>
      <c r="D16" s="6" t="s">
        <v>3</v>
      </c>
    </row>
    <row r="17" spans="2:4" x14ac:dyDescent="0.4">
      <c r="B17" s="4">
        <v>1</v>
      </c>
      <c r="C17" s="4" t="s">
        <v>76</v>
      </c>
      <c r="D17" s="10">
        <v>15000</v>
      </c>
    </row>
    <row r="18" spans="2:4" x14ac:dyDescent="0.4">
      <c r="B18" s="4">
        <v>2</v>
      </c>
      <c r="C18" s="4" t="s">
        <v>77</v>
      </c>
      <c r="D18" s="10">
        <v>35000</v>
      </c>
    </row>
    <row r="19" spans="2:4" x14ac:dyDescent="0.4">
      <c r="B19" s="4">
        <v>3</v>
      </c>
      <c r="C19" s="4" t="s">
        <v>78</v>
      </c>
      <c r="D19" s="10">
        <v>50000</v>
      </c>
    </row>
  </sheetData>
  <mergeCells count="2">
    <mergeCell ref="B2:F2"/>
    <mergeCell ref="B3:F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A2E5E-514C-4FAE-B50F-FF384A269CA4}">
  <dimension ref="B1:F10"/>
  <sheetViews>
    <sheetView showGridLines="0" zoomScale="130" zoomScaleNormal="130" workbookViewId="0">
      <selection activeCell="B2" sqref="B2:F2"/>
    </sheetView>
  </sheetViews>
  <sheetFormatPr defaultRowHeight="18.75" x14ac:dyDescent="0.4"/>
  <cols>
    <col min="1" max="1" width="1.5" customWidth="1"/>
  </cols>
  <sheetData>
    <row r="1" spans="2:6" ht="7.5" customHeight="1" x14ac:dyDescent="0.4"/>
    <row r="2" spans="2:6" ht="24.75" x14ac:dyDescent="0.4">
      <c r="B2" s="67" t="s">
        <v>13</v>
      </c>
      <c r="C2" s="67"/>
      <c r="D2" s="67"/>
      <c r="E2" s="67"/>
      <c r="F2" s="67"/>
    </row>
    <row r="3" spans="2:6" ht="25.5" thickBot="1" x14ac:dyDescent="0.45">
      <c r="B3" s="66" t="s">
        <v>14</v>
      </c>
      <c r="C3" s="66"/>
      <c r="D3" s="66"/>
      <c r="E3" s="66"/>
      <c r="F3" s="66"/>
    </row>
    <row r="4" spans="2:6" ht="19.5" thickTop="1" x14ac:dyDescent="0.4"/>
    <row r="5" spans="2:6" x14ac:dyDescent="0.4"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</row>
    <row r="6" spans="2:6" x14ac:dyDescent="0.4">
      <c r="B6" s="4" t="s">
        <v>20</v>
      </c>
      <c r="C6" s="4">
        <v>53</v>
      </c>
      <c r="D6" s="4">
        <v>88</v>
      </c>
      <c r="E6" s="4">
        <v>71</v>
      </c>
      <c r="F6" s="4"/>
    </row>
    <row r="7" spans="2:6" x14ac:dyDescent="0.4">
      <c r="B7" s="4" t="s">
        <v>21</v>
      </c>
      <c r="C7" s="4">
        <v>72</v>
      </c>
      <c r="D7" s="4">
        <v>51</v>
      </c>
      <c r="E7" s="4">
        <v>24</v>
      </c>
      <c r="F7" s="4"/>
    </row>
    <row r="8" spans="2:6" x14ac:dyDescent="0.4">
      <c r="B8" s="4" t="s">
        <v>22</v>
      </c>
      <c r="C8" s="4">
        <v>10</v>
      </c>
      <c r="D8" s="4">
        <v>20</v>
      </c>
      <c r="E8" s="4">
        <v>58</v>
      </c>
      <c r="F8" s="4"/>
    </row>
    <row r="9" spans="2:6" x14ac:dyDescent="0.4">
      <c r="B9" s="3" t="s">
        <v>67</v>
      </c>
      <c r="C9" s="4"/>
      <c r="D9" s="4"/>
      <c r="E9" s="4"/>
      <c r="F9" s="4"/>
    </row>
    <row r="10" spans="2:6" ht="19.5" thickBot="1" x14ac:dyDescent="0.45">
      <c r="B10" s="7"/>
      <c r="C10" s="7"/>
      <c r="D10" s="7"/>
      <c r="E10" s="7"/>
      <c r="F10" s="7"/>
    </row>
  </sheetData>
  <mergeCells count="2">
    <mergeCell ref="B2:F2"/>
    <mergeCell ref="B3:F3"/>
  </mergeCells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4D006-157B-4EBC-A403-6B7B332B83BA}">
  <dimension ref="B1:G22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3" bestFit="1" customWidth="1"/>
    <col min="3" max="3" width="16.875" bestFit="1" customWidth="1"/>
    <col min="6" max="6" width="31.125" customWidth="1"/>
    <col min="7" max="7" width="23.125" bestFit="1" customWidth="1"/>
    <col min="9" max="9" width="16.875" bestFit="1" customWidth="1"/>
  </cols>
  <sheetData>
    <row r="1" spans="2:7" ht="6.75" customHeight="1" x14ac:dyDescent="0.4"/>
    <row r="2" spans="2:7" ht="24.75" x14ac:dyDescent="0.4">
      <c r="B2" s="67" t="s">
        <v>94</v>
      </c>
      <c r="C2" s="67"/>
      <c r="D2" s="67"/>
      <c r="E2" s="67"/>
      <c r="F2" s="67"/>
      <c r="G2" s="67"/>
    </row>
    <row r="3" spans="2:7" ht="25.5" thickBot="1" x14ac:dyDescent="0.45">
      <c r="B3" s="66" t="s">
        <v>98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2" t="s">
        <v>73</v>
      </c>
      <c r="C5" s="2" t="s">
        <v>3</v>
      </c>
      <c r="D5" s="2" t="s">
        <v>69</v>
      </c>
      <c r="E5" s="2" t="s">
        <v>74</v>
      </c>
      <c r="F5" s="2" t="s">
        <v>96</v>
      </c>
      <c r="G5" s="2" t="s">
        <v>109</v>
      </c>
    </row>
    <row r="6" spans="2:7" x14ac:dyDescent="0.4">
      <c r="B6" s="4" t="s">
        <v>76</v>
      </c>
      <c r="C6" s="10">
        <v>1000</v>
      </c>
      <c r="D6" s="11">
        <v>5</v>
      </c>
      <c r="E6" s="12">
        <f>C6*D6</f>
        <v>5000</v>
      </c>
      <c r="F6" s="4"/>
      <c r="G6" s="4"/>
    </row>
    <row r="7" spans="2:7" x14ac:dyDescent="0.4">
      <c r="B7" s="4" t="s">
        <v>77</v>
      </c>
      <c r="C7" s="10">
        <v>2000</v>
      </c>
      <c r="D7" s="11">
        <v>4</v>
      </c>
      <c r="E7" s="12">
        <f t="shared" ref="E7:E14" si="0">C7*D7</f>
        <v>8000</v>
      </c>
      <c r="F7" s="4"/>
      <c r="G7" s="4"/>
    </row>
    <row r="8" spans="2:7" x14ac:dyDescent="0.4">
      <c r="B8" s="4" t="s">
        <v>78</v>
      </c>
      <c r="C8" s="10">
        <v>3000</v>
      </c>
      <c r="D8" s="11">
        <v>10</v>
      </c>
      <c r="E8" s="12">
        <f t="shared" si="0"/>
        <v>30000</v>
      </c>
      <c r="F8" s="4"/>
      <c r="G8" s="4"/>
    </row>
    <row r="9" spans="2:7" x14ac:dyDescent="0.4">
      <c r="B9" s="4" t="s">
        <v>78</v>
      </c>
      <c r="C9" s="10">
        <v>3000</v>
      </c>
      <c r="D9" s="11">
        <v>20</v>
      </c>
      <c r="E9" s="12">
        <f t="shared" si="0"/>
        <v>60000</v>
      </c>
      <c r="F9" s="4"/>
      <c r="G9" s="4"/>
    </row>
    <row r="10" spans="2:7" x14ac:dyDescent="0.4">
      <c r="B10" s="4" t="s">
        <v>77</v>
      </c>
      <c r="C10" s="10">
        <v>2000</v>
      </c>
      <c r="D10" s="11">
        <v>3</v>
      </c>
      <c r="E10" s="12">
        <f t="shared" si="0"/>
        <v>6000</v>
      </c>
      <c r="F10" s="4"/>
      <c r="G10" s="4"/>
    </row>
    <row r="11" spans="2:7" x14ac:dyDescent="0.4">
      <c r="B11" s="4" t="s">
        <v>77</v>
      </c>
      <c r="C11" s="10">
        <v>2000</v>
      </c>
      <c r="D11" s="11">
        <v>10</v>
      </c>
      <c r="E11" s="12">
        <f t="shared" si="0"/>
        <v>20000</v>
      </c>
      <c r="F11" s="4"/>
      <c r="G11" s="4"/>
    </row>
    <row r="12" spans="2:7" x14ac:dyDescent="0.4">
      <c r="B12" s="4" t="s">
        <v>77</v>
      </c>
      <c r="C12" s="10">
        <v>2000</v>
      </c>
      <c r="D12" s="11">
        <v>20</v>
      </c>
      <c r="E12" s="12">
        <f t="shared" si="0"/>
        <v>40000</v>
      </c>
      <c r="F12" s="4"/>
      <c r="G12" s="4"/>
    </row>
    <row r="13" spans="2:7" x14ac:dyDescent="0.4">
      <c r="B13" s="4" t="s">
        <v>77</v>
      </c>
      <c r="C13" s="10">
        <v>2000</v>
      </c>
      <c r="D13" s="11">
        <v>5</v>
      </c>
      <c r="E13" s="12">
        <f t="shared" si="0"/>
        <v>10000</v>
      </c>
      <c r="F13" s="4"/>
      <c r="G13" s="4"/>
    </row>
    <row r="14" spans="2:7" x14ac:dyDescent="0.4">
      <c r="B14" s="4" t="s">
        <v>76</v>
      </c>
      <c r="C14" s="10">
        <v>1000</v>
      </c>
      <c r="D14" s="11">
        <v>4</v>
      </c>
      <c r="E14" s="12">
        <f t="shared" si="0"/>
        <v>4000</v>
      </c>
      <c r="F14" s="4"/>
      <c r="G14" s="4"/>
    </row>
    <row r="16" spans="2:7" x14ac:dyDescent="0.4">
      <c r="B16" s="68" t="s">
        <v>53</v>
      </c>
      <c r="C16" s="69"/>
    </row>
    <row r="17" spans="2:3" x14ac:dyDescent="0.4">
      <c r="B17" s="8" t="s">
        <v>55</v>
      </c>
      <c r="C17" s="4" t="s">
        <v>56</v>
      </c>
    </row>
    <row r="18" spans="2:3" x14ac:dyDescent="0.4">
      <c r="B18" s="8" t="s">
        <v>57</v>
      </c>
      <c r="C18" s="4" t="s">
        <v>58</v>
      </c>
    </row>
    <row r="19" spans="2:3" x14ac:dyDescent="0.4">
      <c r="B19" s="8" t="s">
        <v>59</v>
      </c>
      <c r="C19" s="4" t="s">
        <v>60</v>
      </c>
    </row>
    <row r="20" spans="2:3" x14ac:dyDescent="0.4">
      <c r="B20" s="8" t="s">
        <v>61</v>
      </c>
      <c r="C20" s="4" t="s">
        <v>62</v>
      </c>
    </row>
    <row r="21" spans="2:3" x14ac:dyDescent="0.4">
      <c r="B21" s="8" t="s">
        <v>63</v>
      </c>
      <c r="C21" s="4" t="s">
        <v>144</v>
      </c>
    </row>
    <row r="22" spans="2:3" x14ac:dyDescent="0.4">
      <c r="B22" s="8" t="s">
        <v>136</v>
      </c>
      <c r="C22" s="4" t="s">
        <v>137</v>
      </c>
    </row>
  </sheetData>
  <mergeCells count="3">
    <mergeCell ref="B16:C16"/>
    <mergeCell ref="B3:G3"/>
    <mergeCell ref="B2:G2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576C-A069-4326-B417-9D78A5D95471}">
  <dimension ref="B1:G22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3" bestFit="1" customWidth="1"/>
    <col min="3" max="3" width="16.875" bestFit="1" customWidth="1"/>
    <col min="6" max="6" width="29" customWidth="1"/>
    <col min="7" max="7" width="24.875" customWidth="1"/>
    <col min="9" max="9" width="16.875" bestFit="1" customWidth="1"/>
  </cols>
  <sheetData>
    <row r="1" spans="2:7" ht="6.75" customHeight="1" x14ac:dyDescent="0.4"/>
    <row r="2" spans="2:7" ht="24.75" x14ac:dyDescent="0.4">
      <c r="B2" s="67" t="s">
        <v>97</v>
      </c>
      <c r="C2" s="67"/>
      <c r="D2" s="67"/>
      <c r="E2" s="67"/>
      <c r="F2" s="67"/>
      <c r="G2" s="67"/>
    </row>
    <row r="3" spans="2:7" ht="25.5" thickBot="1" x14ac:dyDescent="0.45">
      <c r="B3" s="66" t="s">
        <v>99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2" t="s">
        <v>73</v>
      </c>
      <c r="C5" s="2" t="s">
        <v>3</v>
      </c>
      <c r="D5" s="2" t="s">
        <v>69</v>
      </c>
      <c r="E5" s="2" t="s">
        <v>74</v>
      </c>
      <c r="F5" s="2" t="s">
        <v>100</v>
      </c>
      <c r="G5" s="2" t="s">
        <v>110</v>
      </c>
    </row>
    <row r="6" spans="2:7" x14ac:dyDescent="0.4">
      <c r="B6" s="4" t="s">
        <v>76</v>
      </c>
      <c r="C6" s="10">
        <v>1000</v>
      </c>
      <c r="D6" s="11">
        <v>5</v>
      </c>
      <c r="E6" s="12">
        <f>C6*D6</f>
        <v>5000</v>
      </c>
      <c r="F6" s="4"/>
      <c r="G6" s="4"/>
    </row>
    <row r="7" spans="2:7" x14ac:dyDescent="0.4">
      <c r="B7" s="4" t="s">
        <v>77</v>
      </c>
      <c r="C7" s="10">
        <v>2000</v>
      </c>
      <c r="D7" s="11">
        <v>4</v>
      </c>
      <c r="E7" s="12">
        <f t="shared" ref="E7:E14" si="0">C7*D7</f>
        <v>8000</v>
      </c>
      <c r="F7" s="4"/>
      <c r="G7" s="4"/>
    </row>
    <row r="8" spans="2:7" x14ac:dyDescent="0.4">
      <c r="B8" s="4" t="s">
        <v>78</v>
      </c>
      <c r="C8" s="10">
        <v>3000</v>
      </c>
      <c r="D8" s="11">
        <v>10</v>
      </c>
      <c r="E8" s="12">
        <f t="shared" si="0"/>
        <v>30000</v>
      </c>
      <c r="F8" s="4"/>
      <c r="G8" s="4"/>
    </row>
    <row r="9" spans="2:7" x14ac:dyDescent="0.4">
      <c r="B9" s="4" t="s">
        <v>78</v>
      </c>
      <c r="C9" s="10">
        <v>3000</v>
      </c>
      <c r="D9" s="11">
        <v>20</v>
      </c>
      <c r="E9" s="12">
        <f t="shared" si="0"/>
        <v>60000</v>
      </c>
      <c r="F9" s="4"/>
      <c r="G9" s="4"/>
    </row>
    <row r="10" spans="2:7" x14ac:dyDescent="0.4">
      <c r="B10" s="4" t="s">
        <v>77</v>
      </c>
      <c r="C10" s="10">
        <v>2000</v>
      </c>
      <c r="D10" s="11">
        <v>3</v>
      </c>
      <c r="E10" s="12">
        <f t="shared" si="0"/>
        <v>6000</v>
      </c>
      <c r="F10" s="4"/>
      <c r="G10" s="4"/>
    </row>
    <row r="11" spans="2:7" x14ac:dyDescent="0.4">
      <c r="B11" s="4" t="s">
        <v>77</v>
      </c>
      <c r="C11" s="10">
        <v>2000</v>
      </c>
      <c r="D11" s="11">
        <v>10</v>
      </c>
      <c r="E11" s="12">
        <f t="shared" si="0"/>
        <v>20000</v>
      </c>
      <c r="F11" s="4"/>
      <c r="G11" s="4"/>
    </row>
    <row r="12" spans="2:7" x14ac:dyDescent="0.4">
      <c r="B12" s="4" t="s">
        <v>77</v>
      </c>
      <c r="C12" s="10">
        <v>2000</v>
      </c>
      <c r="D12" s="11">
        <v>20</v>
      </c>
      <c r="E12" s="12">
        <f t="shared" si="0"/>
        <v>40000</v>
      </c>
      <c r="F12" s="4"/>
      <c r="G12" s="4"/>
    </row>
    <row r="13" spans="2:7" x14ac:dyDescent="0.4">
      <c r="B13" s="4" t="s">
        <v>77</v>
      </c>
      <c r="C13" s="10">
        <v>2000</v>
      </c>
      <c r="D13" s="11">
        <v>5</v>
      </c>
      <c r="E13" s="12">
        <f t="shared" si="0"/>
        <v>10000</v>
      </c>
      <c r="F13" s="4"/>
      <c r="G13" s="4"/>
    </row>
    <row r="14" spans="2:7" x14ac:dyDescent="0.4">
      <c r="B14" s="4" t="s">
        <v>76</v>
      </c>
      <c r="C14" s="10">
        <v>1000</v>
      </c>
      <c r="D14" s="11">
        <v>4</v>
      </c>
      <c r="E14" s="12">
        <f t="shared" si="0"/>
        <v>4000</v>
      </c>
      <c r="F14" s="4"/>
      <c r="G14" s="4"/>
    </row>
    <row r="16" spans="2:7" x14ac:dyDescent="0.4">
      <c r="B16" s="68" t="s">
        <v>53</v>
      </c>
      <c r="C16" s="69"/>
    </row>
    <row r="17" spans="2:3" x14ac:dyDescent="0.4">
      <c r="B17" s="8" t="s">
        <v>55</v>
      </c>
      <c r="C17" s="4" t="s">
        <v>56</v>
      </c>
    </row>
    <row r="18" spans="2:3" x14ac:dyDescent="0.4">
      <c r="B18" s="8" t="s">
        <v>57</v>
      </c>
      <c r="C18" s="4" t="s">
        <v>58</v>
      </c>
    </row>
    <row r="19" spans="2:3" x14ac:dyDescent="0.4">
      <c r="B19" s="8" t="s">
        <v>59</v>
      </c>
      <c r="C19" s="4" t="s">
        <v>60</v>
      </c>
    </row>
    <row r="20" spans="2:3" x14ac:dyDescent="0.4">
      <c r="B20" s="8" t="s">
        <v>61</v>
      </c>
      <c r="C20" s="4" t="s">
        <v>62</v>
      </c>
    </row>
    <row r="21" spans="2:3" x14ac:dyDescent="0.4">
      <c r="B21" s="8" t="s">
        <v>63</v>
      </c>
      <c r="C21" s="4" t="s">
        <v>144</v>
      </c>
    </row>
    <row r="22" spans="2:3" x14ac:dyDescent="0.4">
      <c r="B22" s="8" t="s">
        <v>136</v>
      </c>
      <c r="C22" s="4" t="s">
        <v>137</v>
      </c>
    </row>
  </sheetData>
  <mergeCells count="3">
    <mergeCell ref="B16:C16"/>
    <mergeCell ref="B3:G3"/>
    <mergeCell ref="B2:G2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2834-62A3-4182-9AF3-2523F52B6411}">
  <dimension ref="B1:G22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3" bestFit="1" customWidth="1"/>
    <col min="3" max="3" width="16.875" bestFit="1" customWidth="1"/>
    <col min="6" max="6" width="15.25" bestFit="1" customWidth="1"/>
    <col min="7" max="7" width="33.25" bestFit="1" customWidth="1"/>
    <col min="9" max="9" width="16.875" bestFit="1" customWidth="1"/>
  </cols>
  <sheetData>
    <row r="1" spans="2:7" ht="6.75" customHeight="1" x14ac:dyDescent="0.4"/>
    <row r="2" spans="2:7" ht="24.75" x14ac:dyDescent="0.4">
      <c r="B2" s="67" t="s">
        <v>112</v>
      </c>
      <c r="C2" s="67"/>
      <c r="D2" s="67"/>
      <c r="E2" s="67"/>
      <c r="F2" s="67"/>
      <c r="G2" s="67"/>
    </row>
    <row r="3" spans="2:7" ht="25.5" thickBot="1" x14ac:dyDescent="0.45">
      <c r="B3" s="66" t="s">
        <v>113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2" t="s">
        <v>73</v>
      </c>
      <c r="C5" s="2" t="s">
        <v>3</v>
      </c>
      <c r="D5" s="2" t="s">
        <v>69</v>
      </c>
      <c r="E5" s="2" t="s">
        <v>74</v>
      </c>
      <c r="F5" s="2" t="s">
        <v>93</v>
      </c>
      <c r="G5" s="2" t="s">
        <v>95</v>
      </c>
    </row>
    <row r="6" spans="2:7" x14ac:dyDescent="0.4">
      <c r="B6" s="4" t="s">
        <v>76</v>
      </c>
      <c r="C6" s="10">
        <v>1000</v>
      </c>
      <c r="D6" s="11">
        <v>5</v>
      </c>
      <c r="E6" s="12">
        <f>C6*D6</f>
        <v>5000</v>
      </c>
      <c r="F6" s="4"/>
      <c r="G6" s="4"/>
    </row>
    <row r="7" spans="2:7" x14ac:dyDescent="0.4">
      <c r="B7" s="4" t="s">
        <v>77</v>
      </c>
      <c r="C7" s="10">
        <v>2000</v>
      </c>
      <c r="D7" s="11">
        <v>4</v>
      </c>
      <c r="E7" s="12">
        <f t="shared" ref="E7:E14" si="0">C7*D7</f>
        <v>8000</v>
      </c>
      <c r="F7" s="4"/>
      <c r="G7" s="4"/>
    </row>
    <row r="8" spans="2:7" x14ac:dyDescent="0.4">
      <c r="B8" s="4" t="s">
        <v>78</v>
      </c>
      <c r="C8" s="10">
        <v>3000</v>
      </c>
      <c r="D8" s="11">
        <v>10</v>
      </c>
      <c r="E8" s="12">
        <f t="shared" si="0"/>
        <v>30000</v>
      </c>
      <c r="F8" s="4"/>
      <c r="G8" s="4"/>
    </row>
    <row r="9" spans="2:7" x14ac:dyDescent="0.4">
      <c r="B9" s="4" t="s">
        <v>78</v>
      </c>
      <c r="C9" s="10">
        <v>3000</v>
      </c>
      <c r="D9" s="11">
        <v>20</v>
      </c>
      <c r="E9" s="12">
        <f t="shared" si="0"/>
        <v>60000</v>
      </c>
      <c r="F9" s="4"/>
      <c r="G9" s="4"/>
    </row>
    <row r="10" spans="2:7" x14ac:dyDescent="0.4">
      <c r="B10" s="4" t="s">
        <v>77</v>
      </c>
      <c r="C10" s="10">
        <v>2000</v>
      </c>
      <c r="D10" s="11">
        <v>3</v>
      </c>
      <c r="E10" s="12">
        <f t="shared" si="0"/>
        <v>6000</v>
      </c>
      <c r="F10" s="4"/>
      <c r="G10" s="4"/>
    </row>
    <row r="11" spans="2:7" x14ac:dyDescent="0.4">
      <c r="B11" s="4" t="s">
        <v>77</v>
      </c>
      <c r="C11" s="10">
        <v>2000</v>
      </c>
      <c r="D11" s="11">
        <v>10</v>
      </c>
      <c r="E11" s="12">
        <f t="shared" si="0"/>
        <v>20000</v>
      </c>
      <c r="F11" s="4"/>
      <c r="G11" s="4"/>
    </row>
    <row r="12" spans="2:7" x14ac:dyDescent="0.4">
      <c r="B12" s="4" t="s">
        <v>77</v>
      </c>
      <c r="C12" s="10">
        <v>2000</v>
      </c>
      <c r="D12" s="11">
        <v>20</v>
      </c>
      <c r="E12" s="12">
        <f t="shared" si="0"/>
        <v>40000</v>
      </c>
      <c r="F12" s="4"/>
      <c r="G12" s="4"/>
    </row>
    <row r="13" spans="2:7" x14ac:dyDescent="0.4">
      <c r="B13" s="4" t="s">
        <v>77</v>
      </c>
      <c r="C13" s="10">
        <v>2000</v>
      </c>
      <c r="D13" s="11">
        <v>5</v>
      </c>
      <c r="E13" s="12">
        <f t="shared" si="0"/>
        <v>10000</v>
      </c>
      <c r="F13" s="4"/>
      <c r="G13" s="4"/>
    </row>
    <row r="14" spans="2:7" x14ac:dyDescent="0.4">
      <c r="B14" s="4" t="s">
        <v>76</v>
      </c>
      <c r="C14" s="10">
        <v>1000</v>
      </c>
      <c r="D14" s="11">
        <v>4</v>
      </c>
      <c r="E14" s="12">
        <f t="shared" si="0"/>
        <v>4000</v>
      </c>
      <c r="F14" s="4"/>
      <c r="G14" s="4"/>
    </row>
    <row r="16" spans="2:7" x14ac:dyDescent="0.4">
      <c r="B16" s="68" t="s">
        <v>53</v>
      </c>
      <c r="C16" s="69"/>
    </row>
    <row r="17" spans="2:3" x14ac:dyDescent="0.4">
      <c r="B17" s="8" t="s">
        <v>55</v>
      </c>
      <c r="C17" s="4" t="s">
        <v>56</v>
      </c>
    </row>
    <row r="18" spans="2:3" x14ac:dyDescent="0.4">
      <c r="B18" s="8" t="s">
        <v>57</v>
      </c>
      <c r="C18" s="4" t="s">
        <v>58</v>
      </c>
    </row>
    <row r="19" spans="2:3" x14ac:dyDescent="0.4">
      <c r="B19" s="8" t="s">
        <v>59</v>
      </c>
      <c r="C19" s="4" t="s">
        <v>60</v>
      </c>
    </row>
    <row r="20" spans="2:3" x14ac:dyDescent="0.4">
      <c r="B20" s="8" t="s">
        <v>61</v>
      </c>
      <c r="C20" s="4" t="s">
        <v>62</v>
      </c>
    </row>
    <row r="21" spans="2:3" x14ac:dyDescent="0.4">
      <c r="B21" s="8" t="s">
        <v>63</v>
      </c>
      <c r="C21" s="4" t="s">
        <v>144</v>
      </c>
    </row>
    <row r="22" spans="2:3" x14ac:dyDescent="0.4">
      <c r="B22" s="8" t="s">
        <v>136</v>
      </c>
      <c r="C22" s="4" t="s">
        <v>137</v>
      </c>
    </row>
  </sheetData>
  <mergeCells count="3">
    <mergeCell ref="B2:G2"/>
    <mergeCell ref="B3:G3"/>
    <mergeCell ref="B16:C16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398B9-4446-4A7D-B5E7-810810ADA363}">
  <dimension ref="B1:F11"/>
  <sheetViews>
    <sheetView showGridLines="0" zoomScale="130" zoomScaleNormal="130" workbookViewId="0">
      <selection activeCell="B2" sqref="B2:F2"/>
    </sheetView>
  </sheetViews>
  <sheetFormatPr defaultRowHeight="18.75" x14ac:dyDescent="0.4"/>
  <cols>
    <col min="1" max="1" width="1.125" customWidth="1"/>
    <col min="3" max="4" width="13" bestFit="1" customWidth="1"/>
    <col min="5" max="5" width="2.75" customWidth="1"/>
    <col min="6" max="6" width="31.875" bestFit="1" customWidth="1"/>
  </cols>
  <sheetData>
    <row r="1" spans="2:6" ht="6.75" customHeight="1" x14ac:dyDescent="0.4"/>
    <row r="2" spans="2:6" ht="24.75" x14ac:dyDescent="0.4">
      <c r="B2" s="67" t="s">
        <v>114</v>
      </c>
      <c r="C2" s="67"/>
      <c r="D2" s="67"/>
      <c r="E2" s="67"/>
      <c r="F2" s="67"/>
    </row>
    <row r="3" spans="2:6" ht="25.5" thickBot="1" x14ac:dyDescent="0.45">
      <c r="B3" s="66" t="s">
        <v>115</v>
      </c>
      <c r="C3" s="66"/>
      <c r="D3" s="66"/>
      <c r="E3" s="66"/>
      <c r="F3" s="66"/>
    </row>
    <row r="4" spans="2:6" ht="19.5" thickTop="1" x14ac:dyDescent="0.4"/>
    <row r="5" spans="2:6" x14ac:dyDescent="0.4">
      <c r="B5" s="6" t="s">
        <v>83</v>
      </c>
      <c r="C5" s="6" t="s">
        <v>73</v>
      </c>
      <c r="D5" s="6" t="s">
        <v>3</v>
      </c>
      <c r="F5" s="18" t="s">
        <v>116</v>
      </c>
    </row>
    <row r="6" spans="2:6" x14ac:dyDescent="0.4">
      <c r="B6" s="4">
        <v>1</v>
      </c>
      <c r="C6" s="4" t="s">
        <v>76</v>
      </c>
      <c r="D6" s="10">
        <v>15000</v>
      </c>
      <c r="F6" s="8"/>
    </row>
    <row r="7" spans="2:6" x14ac:dyDescent="0.4">
      <c r="B7" s="4">
        <v>2</v>
      </c>
      <c r="C7" s="4" t="s">
        <v>77</v>
      </c>
      <c r="D7" s="10">
        <v>35000</v>
      </c>
    </row>
    <row r="8" spans="2:6" x14ac:dyDescent="0.4">
      <c r="B8" s="4">
        <v>3</v>
      </c>
      <c r="C8" s="4" t="s">
        <v>78</v>
      </c>
      <c r="D8" s="10">
        <v>50000</v>
      </c>
      <c r="F8" s="16" t="s">
        <v>117</v>
      </c>
    </row>
    <row r="9" spans="2:6" x14ac:dyDescent="0.4">
      <c r="F9" s="8"/>
    </row>
    <row r="11" spans="2:6" x14ac:dyDescent="0.4">
      <c r="B11" s="17"/>
      <c r="C11" s="17"/>
      <c r="D11" s="17"/>
      <c r="E11" s="17"/>
    </row>
  </sheetData>
  <mergeCells count="2">
    <mergeCell ref="B3:F3"/>
    <mergeCell ref="B2:F2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CDEA7-A63E-4BCC-A13A-443AC9B6F0A9}">
  <dimension ref="B1:J14"/>
  <sheetViews>
    <sheetView showGridLines="0" zoomScale="130" zoomScaleNormal="130" workbookViewId="0">
      <selection activeCell="B2" sqref="B2:I2"/>
    </sheetView>
  </sheetViews>
  <sheetFormatPr defaultRowHeight="18.75" x14ac:dyDescent="0.4"/>
  <cols>
    <col min="1" max="1" width="1.125" customWidth="1"/>
    <col min="3" max="4" width="13" bestFit="1" customWidth="1"/>
    <col min="5" max="5" width="5.375" customWidth="1"/>
    <col min="6" max="6" width="17.25" customWidth="1"/>
    <col min="7" max="7" width="0.875" customWidth="1"/>
    <col min="8" max="8" width="11.75" customWidth="1"/>
    <col min="9" max="9" width="13" bestFit="1" customWidth="1"/>
    <col min="10" max="10" width="11.75" customWidth="1"/>
  </cols>
  <sheetData>
    <row r="1" spans="2:10" ht="6.75" customHeight="1" x14ac:dyDescent="0.4"/>
    <row r="2" spans="2:10" ht="24.75" x14ac:dyDescent="0.4">
      <c r="B2" s="67" t="s">
        <v>118</v>
      </c>
      <c r="C2" s="67"/>
      <c r="D2" s="67"/>
      <c r="E2" s="67"/>
      <c r="F2" s="67"/>
      <c r="G2" s="67"/>
      <c r="H2" s="67"/>
      <c r="I2" s="67"/>
    </row>
    <row r="3" spans="2:10" ht="25.5" thickBot="1" x14ac:dyDescent="0.45">
      <c r="B3" s="66" t="s">
        <v>119</v>
      </c>
      <c r="C3" s="66"/>
      <c r="D3" s="66"/>
      <c r="E3" s="66"/>
      <c r="F3" s="66"/>
      <c r="G3" s="66"/>
      <c r="H3" s="66"/>
      <c r="I3" s="66"/>
    </row>
    <row r="4" spans="2:10" ht="19.5" thickTop="1" x14ac:dyDescent="0.4"/>
    <row r="5" spans="2:10" x14ac:dyDescent="0.4">
      <c r="B5" s="6" t="s">
        <v>83</v>
      </c>
      <c r="C5" s="6" t="s">
        <v>73</v>
      </c>
      <c r="D5" s="6" t="s">
        <v>3</v>
      </c>
      <c r="F5" s="18" t="s">
        <v>120</v>
      </c>
      <c r="H5" s="6" t="s">
        <v>73</v>
      </c>
      <c r="I5" s="6" t="s">
        <v>82</v>
      </c>
    </row>
    <row r="6" spans="2:10" x14ac:dyDescent="0.4">
      <c r="B6" s="4">
        <v>1</v>
      </c>
      <c r="C6" s="4" t="s">
        <v>76</v>
      </c>
      <c r="D6" s="10">
        <v>15000</v>
      </c>
      <c r="F6" s="8"/>
      <c r="H6" s="4" t="s">
        <v>76</v>
      </c>
      <c r="I6" s="4"/>
    </row>
    <row r="7" spans="2:10" x14ac:dyDescent="0.4">
      <c r="B7" s="4">
        <v>2</v>
      </c>
      <c r="C7" s="4" t="s">
        <v>77</v>
      </c>
      <c r="D7" s="10">
        <v>35000</v>
      </c>
      <c r="H7" s="4" t="s">
        <v>77</v>
      </c>
      <c r="I7" s="4"/>
    </row>
    <row r="8" spans="2:10" x14ac:dyDescent="0.4">
      <c r="B8" s="4">
        <v>3</v>
      </c>
      <c r="C8" s="4" t="s">
        <v>78</v>
      </c>
      <c r="D8" s="10">
        <v>50000</v>
      </c>
      <c r="H8" s="4" t="s">
        <v>78</v>
      </c>
      <c r="I8" s="4"/>
    </row>
    <row r="10" spans="2:10" x14ac:dyDescent="0.4">
      <c r="B10" s="2" t="s">
        <v>82</v>
      </c>
      <c r="C10" s="2" t="s">
        <v>73</v>
      </c>
      <c r="D10" s="2" t="s">
        <v>3</v>
      </c>
      <c r="E10" s="2" t="s">
        <v>69</v>
      </c>
      <c r="F10" s="2" t="s">
        <v>74</v>
      </c>
      <c r="H10" s="6" t="s">
        <v>73</v>
      </c>
      <c r="I10" s="6" t="s">
        <v>3</v>
      </c>
      <c r="J10" s="6" t="s">
        <v>83</v>
      </c>
    </row>
    <row r="11" spans="2:10" x14ac:dyDescent="0.4">
      <c r="B11" s="14"/>
      <c r="C11" s="4"/>
      <c r="D11" s="10"/>
      <c r="E11" s="11"/>
      <c r="F11" s="12" t="str">
        <f>IF(D11="","",D11*E11)</f>
        <v/>
      </c>
      <c r="H11" s="4" t="s">
        <v>76</v>
      </c>
      <c r="I11" s="10">
        <v>15000</v>
      </c>
      <c r="J11" s="4">
        <v>1</v>
      </c>
    </row>
    <row r="12" spans="2:10" x14ac:dyDescent="0.4">
      <c r="B12" s="14"/>
      <c r="C12" s="4"/>
      <c r="D12" s="10"/>
      <c r="E12" s="11"/>
      <c r="F12" s="12" t="str">
        <f t="shared" ref="F12:F14" si="0">IF(D12="","",D12*E12)</f>
        <v/>
      </c>
      <c r="H12" s="4" t="s">
        <v>77</v>
      </c>
      <c r="I12" s="10">
        <v>35000</v>
      </c>
      <c r="J12" s="4">
        <v>2</v>
      </c>
    </row>
    <row r="13" spans="2:10" x14ac:dyDescent="0.4">
      <c r="B13" s="14"/>
      <c r="C13" s="4"/>
      <c r="D13" s="10"/>
      <c r="E13" s="11"/>
      <c r="F13" s="12" t="str">
        <f t="shared" si="0"/>
        <v/>
      </c>
      <c r="H13" s="4" t="s">
        <v>78</v>
      </c>
      <c r="I13" s="10">
        <v>50000</v>
      </c>
      <c r="J13" s="4">
        <v>3</v>
      </c>
    </row>
    <row r="14" spans="2:10" x14ac:dyDescent="0.4">
      <c r="B14" s="14"/>
      <c r="C14" s="4"/>
      <c r="D14" s="10"/>
      <c r="E14" s="11"/>
      <c r="F14" s="12" t="str">
        <f t="shared" si="0"/>
        <v/>
      </c>
    </row>
  </sheetData>
  <mergeCells count="2">
    <mergeCell ref="B3:I3"/>
    <mergeCell ref="B2:I2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59DD0-537A-4CF9-97C2-333A5B2B27B2}">
  <dimension ref="B1:G14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2.625" customWidth="1"/>
    <col min="3" max="3" width="14.25" customWidth="1"/>
    <col min="4" max="4" width="11.125" customWidth="1"/>
    <col min="5" max="5" width="3.75" customWidth="1"/>
    <col min="6" max="6" width="6.125" customWidth="1"/>
    <col min="7" max="7" width="15.875" bestFit="1" customWidth="1"/>
  </cols>
  <sheetData>
    <row r="1" spans="2:7" ht="6.75" customHeight="1" x14ac:dyDescent="0.4"/>
    <row r="2" spans="2:7" ht="24.75" x14ac:dyDescent="0.4">
      <c r="B2" s="67" t="s">
        <v>202</v>
      </c>
      <c r="C2" s="67"/>
      <c r="D2" s="67"/>
      <c r="E2" s="67"/>
      <c r="F2" s="67"/>
      <c r="G2" s="67"/>
    </row>
    <row r="3" spans="2:7" ht="25.5" thickBot="1" x14ac:dyDescent="0.45">
      <c r="B3" s="66" t="s">
        <v>204</v>
      </c>
      <c r="C3" s="66"/>
      <c r="D3" s="66"/>
      <c r="E3" s="66"/>
      <c r="F3" s="66"/>
      <c r="G3" s="66"/>
    </row>
    <row r="4" spans="2:7" ht="19.5" thickTop="1" x14ac:dyDescent="0.4"/>
    <row r="5" spans="2:7" ht="30" x14ac:dyDescent="0.4">
      <c r="B5" s="81" t="s">
        <v>131</v>
      </c>
      <c r="C5" s="81"/>
      <c r="D5" s="81"/>
      <c r="E5" s="81"/>
      <c r="F5" s="81"/>
      <c r="G5" s="81"/>
    </row>
    <row r="6" spans="2:7" x14ac:dyDescent="0.4">
      <c r="B6" s="6" t="s">
        <v>82</v>
      </c>
      <c r="C6" s="6" t="s">
        <v>2</v>
      </c>
      <c r="D6" s="6" t="s">
        <v>127</v>
      </c>
      <c r="F6" s="6" t="s">
        <v>132</v>
      </c>
      <c r="G6" s="19"/>
    </row>
    <row r="7" spans="2:7" x14ac:dyDescent="0.4">
      <c r="B7" s="4">
        <v>1</v>
      </c>
      <c r="C7" s="4" t="s">
        <v>128</v>
      </c>
      <c r="D7" s="10">
        <v>15000</v>
      </c>
    </row>
    <row r="8" spans="2:7" x14ac:dyDescent="0.4">
      <c r="B8" s="4">
        <v>2</v>
      </c>
      <c r="C8" s="4" t="s">
        <v>129</v>
      </c>
      <c r="D8" s="10">
        <v>35000</v>
      </c>
      <c r="F8" s="3" t="s">
        <v>203</v>
      </c>
      <c r="G8" s="31"/>
    </row>
    <row r="9" spans="2:7" x14ac:dyDescent="0.4">
      <c r="B9" s="4">
        <v>3</v>
      </c>
      <c r="C9" s="4" t="s">
        <v>130</v>
      </c>
      <c r="D9" s="10">
        <v>50000</v>
      </c>
    </row>
    <row r="10" spans="2:7" x14ac:dyDescent="0.4">
      <c r="B10" s="82" t="s">
        <v>67</v>
      </c>
      <c r="C10" s="82"/>
      <c r="D10" s="12">
        <f>SUM(D7:D9)</f>
        <v>100000</v>
      </c>
    </row>
    <row r="11" spans="2:7" ht="19.5" thickBot="1" x14ac:dyDescent="0.45">
      <c r="B11" s="7"/>
      <c r="C11" s="7"/>
      <c r="D11" s="7"/>
      <c r="E11" s="7"/>
      <c r="F11" s="7"/>
      <c r="G11" s="7"/>
    </row>
    <row r="13" spans="2:7" x14ac:dyDescent="0.4">
      <c r="B13" s="3" t="s">
        <v>172</v>
      </c>
      <c r="C13" s="3" t="s">
        <v>173</v>
      </c>
    </row>
    <row r="14" spans="2:7" x14ac:dyDescent="0.4">
      <c r="B14" s="19">
        <v>43997</v>
      </c>
      <c r="C14" s="14"/>
    </row>
  </sheetData>
  <mergeCells count="4">
    <mergeCell ref="B2:G2"/>
    <mergeCell ref="B3:G3"/>
    <mergeCell ref="B5:G5"/>
    <mergeCell ref="B10:C10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28B6E-613A-4453-9068-C46E0B0FE641}">
  <dimension ref="B1:G14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3" max="3" width="10.75" customWidth="1"/>
    <col min="4" max="4" width="11.125" customWidth="1"/>
    <col min="5" max="5" width="3.75" customWidth="1"/>
    <col min="6" max="6" width="6.125" customWidth="1"/>
    <col min="7" max="7" width="11.375" bestFit="1" customWidth="1"/>
  </cols>
  <sheetData>
    <row r="1" spans="2:7" ht="6.75" customHeight="1" x14ac:dyDescent="0.4"/>
    <row r="2" spans="2:7" ht="24.75" x14ac:dyDescent="0.4">
      <c r="B2" s="67" t="s">
        <v>125</v>
      </c>
      <c r="C2" s="67"/>
      <c r="D2" s="67"/>
      <c r="E2" s="67"/>
      <c r="F2" s="67"/>
      <c r="G2" s="67"/>
    </row>
    <row r="3" spans="2:7" ht="25.5" thickBot="1" x14ac:dyDescent="0.45">
      <c r="B3" s="66" t="s">
        <v>126</v>
      </c>
      <c r="C3" s="66"/>
      <c r="D3" s="66"/>
      <c r="E3" s="66"/>
      <c r="F3" s="66"/>
      <c r="G3" s="66"/>
    </row>
    <row r="4" spans="2:7" ht="19.5" thickTop="1" x14ac:dyDescent="0.4"/>
    <row r="5" spans="2:7" ht="30" x14ac:dyDescent="0.4">
      <c r="B5" s="81" t="s">
        <v>131</v>
      </c>
      <c r="C5" s="81"/>
      <c r="D5" s="81"/>
      <c r="E5" s="81"/>
      <c r="F5" s="81"/>
      <c r="G5" s="81"/>
    </row>
    <row r="6" spans="2:7" x14ac:dyDescent="0.4">
      <c r="B6" s="6" t="s">
        <v>82</v>
      </c>
      <c r="C6" s="6" t="s">
        <v>2</v>
      </c>
      <c r="D6" s="6" t="s">
        <v>127</v>
      </c>
      <c r="F6" s="6" t="s">
        <v>132</v>
      </c>
      <c r="G6" s="19">
        <f ca="1">TODAY()</f>
        <v>43971</v>
      </c>
    </row>
    <row r="7" spans="2:7" x14ac:dyDescent="0.4">
      <c r="B7" s="4">
        <v>1</v>
      </c>
      <c r="C7" s="4" t="s">
        <v>128</v>
      </c>
      <c r="D7" s="10">
        <v>15000</v>
      </c>
    </row>
    <row r="8" spans="2:7" x14ac:dyDescent="0.4">
      <c r="B8" s="4">
        <v>2</v>
      </c>
      <c r="C8" s="4" t="s">
        <v>129</v>
      </c>
      <c r="D8" s="10">
        <v>35000</v>
      </c>
    </row>
    <row r="9" spans="2:7" x14ac:dyDescent="0.4">
      <c r="B9" s="4">
        <v>3</v>
      </c>
      <c r="C9" s="4" t="s">
        <v>130</v>
      </c>
      <c r="D9" s="10">
        <v>50000</v>
      </c>
    </row>
    <row r="10" spans="2:7" x14ac:dyDescent="0.4">
      <c r="B10" s="82" t="s">
        <v>67</v>
      </c>
      <c r="C10" s="82"/>
      <c r="D10" s="12">
        <f>SUM(D7:D9)</f>
        <v>100000</v>
      </c>
    </row>
    <row r="12" spans="2:7" x14ac:dyDescent="0.4">
      <c r="B12" s="22" t="s">
        <v>133</v>
      </c>
      <c r="C12" s="21"/>
      <c r="D12" s="20" t="s">
        <v>134</v>
      </c>
      <c r="E12" s="20"/>
      <c r="F12" s="20"/>
      <c r="G12" s="17"/>
    </row>
    <row r="14" spans="2:7" x14ac:dyDescent="0.4">
      <c r="B14" t="s">
        <v>135</v>
      </c>
    </row>
  </sheetData>
  <mergeCells count="4">
    <mergeCell ref="B2:G2"/>
    <mergeCell ref="B3:G3"/>
    <mergeCell ref="B10:C10"/>
    <mergeCell ref="B5:G5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3F9A3-6761-444B-9639-8D6E8530D429}">
  <dimension ref="B1:K22"/>
  <sheetViews>
    <sheetView showGridLines="0" zoomScale="130" zoomScaleNormal="130" workbookViewId="0">
      <selection activeCell="B2" sqref="B2:K2"/>
    </sheetView>
  </sheetViews>
  <sheetFormatPr defaultRowHeight="18.75" x14ac:dyDescent="0.4"/>
  <cols>
    <col min="1" max="1" width="1.125" customWidth="1"/>
    <col min="3" max="3" width="13.125" bestFit="1" customWidth="1"/>
    <col min="4" max="4" width="13" bestFit="1" customWidth="1"/>
    <col min="8" max="8" width="1.25" customWidth="1"/>
    <col min="9" max="9" width="11.875" customWidth="1"/>
    <col min="10" max="10" width="13" bestFit="1" customWidth="1"/>
    <col min="11" max="11" width="11.25" customWidth="1"/>
  </cols>
  <sheetData>
    <row r="1" spans="2:11" ht="6.75" customHeight="1" x14ac:dyDescent="0.4"/>
    <row r="2" spans="2:11" ht="24.75" x14ac:dyDescent="0.4">
      <c r="B2" s="67" t="s">
        <v>149</v>
      </c>
      <c r="C2" s="67"/>
      <c r="D2" s="67"/>
      <c r="E2" s="67"/>
      <c r="F2" s="67"/>
      <c r="G2" s="67"/>
      <c r="H2" s="67"/>
      <c r="I2" s="67"/>
      <c r="J2" s="67"/>
      <c r="K2" s="67"/>
    </row>
    <row r="3" spans="2:11" ht="25.5" thickBot="1" x14ac:dyDescent="0.45">
      <c r="B3" s="66" t="s">
        <v>150</v>
      </c>
      <c r="C3" s="66"/>
      <c r="D3" s="66"/>
      <c r="E3" s="66"/>
      <c r="F3" s="66"/>
      <c r="G3" s="66"/>
      <c r="H3" s="66"/>
      <c r="I3" s="66"/>
      <c r="J3" s="66"/>
      <c r="K3" s="66"/>
    </row>
    <row r="4" spans="2:11" ht="19.5" thickTop="1" x14ac:dyDescent="0.4"/>
    <row r="5" spans="2:11" x14ac:dyDescent="0.4">
      <c r="B5" s="2" t="s">
        <v>72</v>
      </c>
      <c r="C5" s="2" t="s">
        <v>145</v>
      </c>
      <c r="D5" s="2" t="s">
        <v>73</v>
      </c>
      <c r="E5" s="2" t="s">
        <v>3</v>
      </c>
      <c r="F5" s="2" t="s">
        <v>69</v>
      </c>
      <c r="G5" s="2" t="s">
        <v>74</v>
      </c>
      <c r="I5" s="6" t="s">
        <v>145</v>
      </c>
      <c r="J5" s="6" t="s">
        <v>73</v>
      </c>
      <c r="K5" s="6" t="s">
        <v>151</v>
      </c>
    </row>
    <row r="6" spans="2:11" x14ac:dyDescent="0.4">
      <c r="B6" s="13">
        <v>43831</v>
      </c>
      <c r="C6" s="13" t="s">
        <v>146</v>
      </c>
      <c r="D6" s="4" t="s">
        <v>76</v>
      </c>
      <c r="E6" s="10">
        <v>1000</v>
      </c>
      <c r="F6" s="11">
        <v>5</v>
      </c>
      <c r="G6" s="12">
        <f>E6*F6</f>
        <v>5000</v>
      </c>
      <c r="I6" s="4" t="s">
        <v>146</v>
      </c>
      <c r="J6" s="4" t="s">
        <v>76</v>
      </c>
      <c r="K6" s="10"/>
    </row>
    <row r="7" spans="2:11" x14ac:dyDescent="0.4">
      <c r="B7" s="13">
        <v>43832</v>
      </c>
      <c r="C7" s="13" t="s">
        <v>146</v>
      </c>
      <c r="D7" s="4" t="s">
        <v>77</v>
      </c>
      <c r="E7" s="10">
        <v>2000</v>
      </c>
      <c r="F7" s="11">
        <v>4</v>
      </c>
      <c r="G7" s="12">
        <f t="shared" ref="G7:G14" si="0">E7*F7</f>
        <v>8000</v>
      </c>
      <c r="I7" s="4" t="s">
        <v>146</v>
      </c>
      <c r="J7" s="4" t="s">
        <v>77</v>
      </c>
      <c r="K7" s="10"/>
    </row>
    <row r="8" spans="2:11" ht="18.75" customHeight="1" x14ac:dyDescent="0.4">
      <c r="B8" s="13">
        <v>43833</v>
      </c>
      <c r="C8" s="13" t="s">
        <v>148</v>
      </c>
      <c r="D8" s="4" t="s">
        <v>78</v>
      </c>
      <c r="E8" s="10">
        <v>3000</v>
      </c>
      <c r="F8" s="11">
        <v>10</v>
      </c>
      <c r="G8" s="12">
        <f t="shared" si="0"/>
        <v>30000</v>
      </c>
      <c r="I8" s="4" t="s">
        <v>146</v>
      </c>
      <c r="J8" s="4" t="s">
        <v>78</v>
      </c>
      <c r="K8" s="10"/>
    </row>
    <row r="9" spans="2:11" x14ac:dyDescent="0.4">
      <c r="B9" s="13">
        <v>43834</v>
      </c>
      <c r="C9" s="13" t="s">
        <v>148</v>
      </c>
      <c r="D9" s="4" t="s">
        <v>78</v>
      </c>
      <c r="E9" s="10">
        <v>3000</v>
      </c>
      <c r="F9" s="11">
        <v>20</v>
      </c>
      <c r="G9" s="12">
        <f t="shared" si="0"/>
        <v>60000</v>
      </c>
    </row>
    <row r="10" spans="2:11" x14ac:dyDescent="0.4">
      <c r="B10" s="13">
        <v>43835</v>
      </c>
      <c r="C10" s="13" t="s">
        <v>148</v>
      </c>
      <c r="D10" s="4" t="s">
        <v>77</v>
      </c>
      <c r="E10" s="10">
        <v>2000</v>
      </c>
      <c r="F10" s="11">
        <v>3</v>
      </c>
      <c r="G10" s="12">
        <f t="shared" si="0"/>
        <v>6000</v>
      </c>
      <c r="I10" s="3" t="s">
        <v>145</v>
      </c>
      <c r="J10" s="3" t="s">
        <v>73</v>
      </c>
      <c r="K10" s="3" t="s">
        <v>151</v>
      </c>
    </row>
    <row r="11" spans="2:11" x14ac:dyDescent="0.4">
      <c r="B11" s="13">
        <v>43836</v>
      </c>
      <c r="C11" s="13" t="s">
        <v>146</v>
      </c>
      <c r="D11" s="4" t="s">
        <v>77</v>
      </c>
      <c r="E11" s="10">
        <v>2000</v>
      </c>
      <c r="F11" s="11">
        <v>10</v>
      </c>
      <c r="G11" s="12">
        <f t="shared" si="0"/>
        <v>20000</v>
      </c>
      <c r="I11" s="4" t="s">
        <v>148</v>
      </c>
      <c r="J11" s="4" t="s">
        <v>76</v>
      </c>
      <c r="K11" s="10"/>
    </row>
    <row r="12" spans="2:11" x14ac:dyDescent="0.4">
      <c r="B12" s="13">
        <v>43837</v>
      </c>
      <c r="C12" s="13" t="s">
        <v>146</v>
      </c>
      <c r="D12" s="4" t="s">
        <v>77</v>
      </c>
      <c r="E12" s="10">
        <v>2000</v>
      </c>
      <c r="F12" s="11">
        <v>20</v>
      </c>
      <c r="G12" s="12">
        <f t="shared" si="0"/>
        <v>40000</v>
      </c>
      <c r="I12" s="4" t="s">
        <v>148</v>
      </c>
      <c r="J12" s="4" t="s">
        <v>77</v>
      </c>
      <c r="K12" s="10"/>
    </row>
    <row r="13" spans="2:11" x14ac:dyDescent="0.4">
      <c r="B13" s="13">
        <v>43838</v>
      </c>
      <c r="C13" s="13" t="s">
        <v>148</v>
      </c>
      <c r="D13" s="4" t="s">
        <v>77</v>
      </c>
      <c r="E13" s="10">
        <v>2000</v>
      </c>
      <c r="F13" s="11">
        <v>5</v>
      </c>
      <c r="G13" s="12">
        <f t="shared" si="0"/>
        <v>10000</v>
      </c>
      <c r="I13" s="4" t="s">
        <v>148</v>
      </c>
      <c r="J13" s="4" t="s">
        <v>78</v>
      </c>
      <c r="K13" s="10"/>
    </row>
    <row r="14" spans="2:11" x14ac:dyDescent="0.4">
      <c r="B14" s="13">
        <v>43839</v>
      </c>
      <c r="C14" s="13" t="s">
        <v>146</v>
      </c>
      <c r="D14" s="4" t="s">
        <v>76</v>
      </c>
      <c r="E14" s="10">
        <v>1000</v>
      </c>
      <c r="F14" s="11">
        <v>4</v>
      </c>
      <c r="G14" s="12">
        <f t="shared" si="0"/>
        <v>4000</v>
      </c>
    </row>
    <row r="15" spans="2:11" x14ac:dyDescent="0.4">
      <c r="I15" s="5" t="s">
        <v>145</v>
      </c>
      <c r="J15" s="5" t="s">
        <v>73</v>
      </c>
      <c r="K15" s="5" t="s">
        <v>151</v>
      </c>
    </row>
    <row r="16" spans="2:11" x14ac:dyDescent="0.4">
      <c r="B16" s="68" t="s">
        <v>53</v>
      </c>
      <c r="C16" s="83"/>
      <c r="I16" s="4" t="s">
        <v>147</v>
      </c>
      <c r="J16" s="4" t="s">
        <v>77</v>
      </c>
      <c r="K16" s="10"/>
    </row>
    <row r="17" spans="2:11" x14ac:dyDescent="0.4">
      <c r="B17" s="8" t="s">
        <v>55</v>
      </c>
      <c r="C17" s="4" t="s">
        <v>56</v>
      </c>
    </row>
    <row r="18" spans="2:11" x14ac:dyDescent="0.4">
      <c r="B18" s="8" t="s">
        <v>57</v>
      </c>
      <c r="C18" s="4" t="s">
        <v>58</v>
      </c>
      <c r="G18" s="84" t="s">
        <v>200</v>
      </c>
      <c r="H18" s="85"/>
      <c r="I18" s="85"/>
      <c r="J18" s="85"/>
      <c r="K18" s="86"/>
    </row>
    <row r="19" spans="2:11" x14ac:dyDescent="0.4">
      <c r="B19" s="8" t="s">
        <v>59</v>
      </c>
      <c r="C19" s="4" t="s">
        <v>60</v>
      </c>
      <c r="G19" s="75"/>
      <c r="H19" s="87"/>
      <c r="I19" s="87"/>
      <c r="J19" s="87"/>
      <c r="K19" s="76"/>
    </row>
    <row r="20" spans="2:11" x14ac:dyDescent="0.4">
      <c r="B20" s="8" t="s">
        <v>61</v>
      </c>
      <c r="C20" s="4" t="s">
        <v>62</v>
      </c>
    </row>
    <row r="21" spans="2:11" x14ac:dyDescent="0.4">
      <c r="B21" s="8" t="s">
        <v>63</v>
      </c>
      <c r="C21" s="4" t="s">
        <v>144</v>
      </c>
    </row>
    <row r="22" spans="2:11" x14ac:dyDescent="0.4">
      <c r="B22" s="8" t="s">
        <v>136</v>
      </c>
      <c r="C22" s="4" t="s">
        <v>137</v>
      </c>
    </row>
  </sheetData>
  <mergeCells count="5">
    <mergeCell ref="B16:C16"/>
    <mergeCell ref="B3:K3"/>
    <mergeCell ref="B2:K2"/>
    <mergeCell ref="G18:K18"/>
    <mergeCell ref="G19:K19"/>
  </mergeCells>
  <phoneticPr fontId="3"/>
  <dataValidations count="2">
    <dataValidation type="list" allowBlank="1" showInputMessage="1" showErrorMessage="1" sqref="I16" xr:uid="{A76ABC0C-C33E-4098-9602-2ABA22253A0D}">
      <formula1>"東京,大阪"</formula1>
    </dataValidation>
    <dataValidation type="list" allowBlank="1" showInputMessage="1" showErrorMessage="1" sqref="J16" xr:uid="{30AE7635-2686-4FC2-A506-915B36B006B7}">
      <formula1>$J$6:$J$8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9AF74-881A-4583-A388-0D8FFBA8EC0F}">
  <dimension ref="B1:K22"/>
  <sheetViews>
    <sheetView showGridLines="0" zoomScale="130" zoomScaleNormal="130" workbookViewId="0">
      <selection activeCell="B2" sqref="B2:K2"/>
    </sheetView>
  </sheetViews>
  <sheetFormatPr defaultRowHeight="18.75" x14ac:dyDescent="0.4"/>
  <cols>
    <col min="1" max="1" width="1.125" customWidth="1"/>
    <col min="3" max="3" width="13.125" bestFit="1" customWidth="1"/>
    <col min="4" max="4" width="13" bestFit="1" customWidth="1"/>
    <col min="8" max="8" width="1.25" customWidth="1"/>
    <col min="9" max="9" width="11.875" customWidth="1"/>
    <col min="10" max="10" width="13" bestFit="1" customWidth="1"/>
    <col min="11" max="11" width="11.25" customWidth="1"/>
  </cols>
  <sheetData>
    <row r="1" spans="2:11" ht="6.75" customHeight="1" x14ac:dyDescent="0.4"/>
    <row r="2" spans="2:11" ht="24.75" x14ac:dyDescent="0.4">
      <c r="B2" s="67" t="s">
        <v>152</v>
      </c>
      <c r="C2" s="67"/>
      <c r="D2" s="67"/>
      <c r="E2" s="67"/>
      <c r="F2" s="67"/>
      <c r="G2" s="67"/>
      <c r="H2" s="67"/>
      <c r="I2" s="67"/>
      <c r="J2" s="67"/>
      <c r="K2" s="67"/>
    </row>
    <row r="3" spans="2:11" ht="25.5" thickBot="1" x14ac:dyDescent="0.45">
      <c r="B3" s="66" t="s">
        <v>153</v>
      </c>
      <c r="C3" s="66"/>
      <c r="D3" s="66"/>
      <c r="E3" s="66"/>
      <c r="F3" s="66"/>
      <c r="G3" s="66"/>
      <c r="H3" s="66"/>
      <c r="I3" s="66"/>
      <c r="J3" s="66"/>
      <c r="K3" s="66"/>
    </row>
    <row r="4" spans="2:11" ht="19.5" thickTop="1" x14ac:dyDescent="0.4"/>
    <row r="5" spans="2:11" x14ac:dyDescent="0.4">
      <c r="B5" s="2" t="s">
        <v>72</v>
      </c>
      <c r="C5" s="2" t="s">
        <v>145</v>
      </c>
      <c r="D5" s="2" t="s">
        <v>73</v>
      </c>
      <c r="E5" s="2" t="s">
        <v>3</v>
      </c>
      <c r="F5" s="2" t="s">
        <v>69</v>
      </c>
      <c r="G5" s="2" t="s">
        <v>74</v>
      </c>
      <c r="I5" s="6" t="s">
        <v>145</v>
      </c>
      <c r="J5" s="6" t="s">
        <v>73</v>
      </c>
      <c r="K5" s="6" t="s">
        <v>154</v>
      </c>
    </row>
    <row r="6" spans="2:11" x14ac:dyDescent="0.4">
      <c r="B6" s="13">
        <v>43831</v>
      </c>
      <c r="C6" s="13" t="s">
        <v>146</v>
      </c>
      <c r="D6" s="4" t="s">
        <v>76</v>
      </c>
      <c r="E6" s="10">
        <v>1000</v>
      </c>
      <c r="F6" s="11">
        <v>5</v>
      </c>
      <c r="G6" s="12">
        <f>E6*F6</f>
        <v>5000</v>
      </c>
      <c r="I6" s="4" t="s">
        <v>146</v>
      </c>
      <c r="J6" s="4" t="s">
        <v>76</v>
      </c>
      <c r="K6" s="10"/>
    </row>
    <row r="7" spans="2:11" x14ac:dyDescent="0.4">
      <c r="B7" s="13">
        <v>43832</v>
      </c>
      <c r="C7" s="13" t="s">
        <v>146</v>
      </c>
      <c r="D7" s="4" t="s">
        <v>77</v>
      </c>
      <c r="E7" s="10">
        <v>2000</v>
      </c>
      <c r="F7" s="11">
        <v>4</v>
      </c>
      <c r="G7" s="12">
        <f t="shared" ref="G7:G14" si="0">E7*F7</f>
        <v>8000</v>
      </c>
      <c r="I7" s="4" t="s">
        <v>146</v>
      </c>
      <c r="J7" s="4" t="s">
        <v>77</v>
      </c>
      <c r="K7" s="10"/>
    </row>
    <row r="8" spans="2:11" ht="18.75" customHeight="1" x14ac:dyDescent="0.4">
      <c r="B8" s="13">
        <v>43833</v>
      </c>
      <c r="C8" s="13" t="s">
        <v>148</v>
      </c>
      <c r="D8" s="4" t="s">
        <v>78</v>
      </c>
      <c r="E8" s="10">
        <v>3000</v>
      </c>
      <c r="F8" s="11">
        <v>10</v>
      </c>
      <c r="G8" s="12">
        <f t="shared" si="0"/>
        <v>30000</v>
      </c>
      <c r="I8" s="4" t="s">
        <v>146</v>
      </c>
      <c r="J8" s="4" t="s">
        <v>78</v>
      </c>
      <c r="K8" s="10"/>
    </row>
    <row r="9" spans="2:11" x14ac:dyDescent="0.4">
      <c r="B9" s="13">
        <v>43834</v>
      </c>
      <c r="C9" s="13" t="s">
        <v>148</v>
      </c>
      <c r="D9" s="4" t="s">
        <v>78</v>
      </c>
      <c r="E9" s="10">
        <v>3000</v>
      </c>
      <c r="F9" s="11">
        <v>20</v>
      </c>
      <c r="G9" s="12">
        <f t="shared" si="0"/>
        <v>60000</v>
      </c>
    </row>
    <row r="10" spans="2:11" x14ac:dyDescent="0.4">
      <c r="B10" s="13">
        <v>43835</v>
      </c>
      <c r="C10" s="13" t="s">
        <v>148</v>
      </c>
      <c r="D10" s="4" t="s">
        <v>77</v>
      </c>
      <c r="E10" s="10">
        <v>2000</v>
      </c>
      <c r="F10" s="11">
        <v>3</v>
      </c>
      <c r="G10" s="12">
        <f t="shared" si="0"/>
        <v>6000</v>
      </c>
      <c r="I10" s="3" t="s">
        <v>145</v>
      </c>
      <c r="J10" s="3" t="s">
        <v>73</v>
      </c>
      <c r="K10" s="3" t="s">
        <v>154</v>
      </c>
    </row>
    <row r="11" spans="2:11" x14ac:dyDescent="0.4">
      <c r="B11" s="13">
        <v>43836</v>
      </c>
      <c r="C11" s="13" t="s">
        <v>146</v>
      </c>
      <c r="D11" s="4" t="s">
        <v>77</v>
      </c>
      <c r="E11" s="10">
        <v>2000</v>
      </c>
      <c r="F11" s="11">
        <v>10</v>
      </c>
      <c r="G11" s="12">
        <f t="shared" si="0"/>
        <v>20000</v>
      </c>
      <c r="I11" s="4" t="s">
        <v>148</v>
      </c>
      <c r="J11" s="4" t="s">
        <v>76</v>
      </c>
      <c r="K11" s="10"/>
    </row>
    <row r="12" spans="2:11" x14ac:dyDescent="0.4">
      <c r="B12" s="13">
        <v>43837</v>
      </c>
      <c r="C12" s="13" t="s">
        <v>146</v>
      </c>
      <c r="D12" s="4" t="s">
        <v>77</v>
      </c>
      <c r="E12" s="10">
        <v>2000</v>
      </c>
      <c r="F12" s="11">
        <v>20</v>
      </c>
      <c r="G12" s="12">
        <f t="shared" si="0"/>
        <v>40000</v>
      </c>
      <c r="I12" s="4" t="s">
        <v>148</v>
      </c>
      <c r="J12" s="4" t="s">
        <v>77</v>
      </c>
      <c r="K12" s="10"/>
    </row>
    <row r="13" spans="2:11" x14ac:dyDescent="0.4">
      <c r="B13" s="13">
        <v>43838</v>
      </c>
      <c r="C13" s="13" t="s">
        <v>148</v>
      </c>
      <c r="D13" s="4" t="s">
        <v>77</v>
      </c>
      <c r="E13" s="10">
        <v>2000</v>
      </c>
      <c r="F13" s="11">
        <v>5</v>
      </c>
      <c r="G13" s="12">
        <f t="shared" si="0"/>
        <v>10000</v>
      </c>
      <c r="I13" s="4" t="s">
        <v>148</v>
      </c>
      <c r="J13" s="4" t="s">
        <v>78</v>
      </c>
      <c r="K13" s="10"/>
    </row>
    <row r="14" spans="2:11" x14ac:dyDescent="0.4">
      <c r="B14" s="13">
        <v>43839</v>
      </c>
      <c r="C14" s="13" t="s">
        <v>146</v>
      </c>
      <c r="D14" s="4" t="s">
        <v>76</v>
      </c>
      <c r="E14" s="10">
        <v>1000</v>
      </c>
      <c r="F14" s="11">
        <v>4</v>
      </c>
      <c r="G14" s="12">
        <f t="shared" si="0"/>
        <v>4000</v>
      </c>
    </row>
    <row r="15" spans="2:11" x14ac:dyDescent="0.4">
      <c r="I15" s="5" t="s">
        <v>145</v>
      </c>
      <c r="J15" s="5" t="s">
        <v>73</v>
      </c>
      <c r="K15" s="5" t="s">
        <v>154</v>
      </c>
    </row>
    <row r="16" spans="2:11" x14ac:dyDescent="0.4">
      <c r="B16" s="68" t="s">
        <v>53</v>
      </c>
      <c r="C16" s="83"/>
      <c r="I16" s="4" t="s">
        <v>147</v>
      </c>
      <c r="J16" s="4" t="s">
        <v>77</v>
      </c>
      <c r="K16" s="10"/>
    </row>
    <row r="17" spans="2:11" x14ac:dyDescent="0.4">
      <c r="B17" s="8" t="s">
        <v>55</v>
      </c>
      <c r="C17" s="4" t="s">
        <v>56</v>
      </c>
    </row>
    <row r="18" spans="2:11" x14ac:dyDescent="0.4">
      <c r="B18" s="8" t="s">
        <v>57</v>
      </c>
      <c r="C18" s="4" t="s">
        <v>58</v>
      </c>
      <c r="G18" s="84" t="s">
        <v>201</v>
      </c>
      <c r="H18" s="85"/>
      <c r="I18" s="85"/>
      <c r="J18" s="85"/>
      <c r="K18" s="86"/>
    </row>
    <row r="19" spans="2:11" x14ac:dyDescent="0.4">
      <c r="B19" s="8" t="s">
        <v>59</v>
      </c>
      <c r="C19" s="4" t="s">
        <v>60</v>
      </c>
      <c r="G19" s="75"/>
      <c r="H19" s="87"/>
      <c r="I19" s="87"/>
      <c r="J19" s="87"/>
      <c r="K19" s="76"/>
    </row>
    <row r="20" spans="2:11" x14ac:dyDescent="0.4">
      <c r="B20" s="8" t="s">
        <v>61</v>
      </c>
      <c r="C20" s="4" t="s">
        <v>62</v>
      </c>
    </row>
    <row r="21" spans="2:11" x14ac:dyDescent="0.4">
      <c r="B21" s="8" t="s">
        <v>63</v>
      </c>
      <c r="C21" s="4" t="s">
        <v>144</v>
      </c>
    </row>
    <row r="22" spans="2:11" x14ac:dyDescent="0.4">
      <c r="B22" s="8" t="s">
        <v>136</v>
      </c>
      <c r="C22" s="4" t="s">
        <v>137</v>
      </c>
    </row>
  </sheetData>
  <mergeCells count="5">
    <mergeCell ref="B2:K2"/>
    <mergeCell ref="B3:K3"/>
    <mergeCell ref="B16:C16"/>
    <mergeCell ref="G18:K18"/>
    <mergeCell ref="G19:K19"/>
  </mergeCells>
  <phoneticPr fontId="3"/>
  <dataValidations count="2">
    <dataValidation type="list" allowBlank="1" showInputMessage="1" showErrorMessage="1" sqref="J16" xr:uid="{CFF105B8-CCD7-44B1-8EB7-6702AF679421}">
      <formula1>$J$6:$J$8</formula1>
    </dataValidation>
    <dataValidation type="list" allowBlank="1" showInputMessage="1" showErrorMessage="1" sqref="I16" xr:uid="{63538406-C645-48E8-805F-0BF5661A20F2}">
      <formula1>"東京,大阪"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ABB4E-A87E-4743-8520-076400CD1548}">
  <dimension ref="B1:K22"/>
  <sheetViews>
    <sheetView showGridLines="0" zoomScale="130" zoomScaleNormal="130" workbookViewId="0">
      <selection activeCell="B2" sqref="B2:K2"/>
    </sheetView>
  </sheetViews>
  <sheetFormatPr defaultRowHeight="18.75" x14ac:dyDescent="0.4"/>
  <cols>
    <col min="1" max="1" width="1.125" customWidth="1"/>
    <col min="3" max="3" width="13.125" bestFit="1" customWidth="1"/>
    <col min="4" max="4" width="13" bestFit="1" customWidth="1"/>
    <col min="8" max="8" width="1.25" customWidth="1"/>
    <col min="9" max="9" width="11.875" customWidth="1"/>
    <col min="10" max="10" width="13" bestFit="1" customWidth="1"/>
    <col min="11" max="11" width="11.25" customWidth="1"/>
  </cols>
  <sheetData>
    <row r="1" spans="2:11" ht="6.75" customHeight="1" x14ac:dyDescent="0.4"/>
    <row r="2" spans="2:11" ht="24.75" x14ac:dyDescent="0.4">
      <c r="B2" s="67" t="s">
        <v>155</v>
      </c>
      <c r="C2" s="67"/>
      <c r="D2" s="67"/>
      <c r="E2" s="67"/>
      <c r="F2" s="67"/>
      <c r="G2" s="67"/>
      <c r="H2" s="67"/>
      <c r="I2" s="67"/>
      <c r="J2" s="67"/>
      <c r="K2" s="67"/>
    </row>
    <row r="3" spans="2:11" ht="25.5" thickBot="1" x14ac:dyDescent="0.45">
      <c r="B3" s="66" t="s">
        <v>156</v>
      </c>
      <c r="C3" s="66"/>
      <c r="D3" s="66"/>
      <c r="E3" s="66"/>
      <c r="F3" s="66"/>
      <c r="G3" s="66"/>
      <c r="H3" s="66"/>
      <c r="I3" s="66"/>
      <c r="J3" s="66"/>
      <c r="K3" s="66"/>
    </row>
    <row r="4" spans="2:11" ht="19.5" thickTop="1" x14ac:dyDescent="0.4"/>
    <row r="5" spans="2:11" x14ac:dyDescent="0.4">
      <c r="B5" s="2" t="s">
        <v>72</v>
      </c>
      <c r="C5" s="2" t="s">
        <v>145</v>
      </c>
      <c r="D5" s="2" t="s">
        <v>73</v>
      </c>
      <c r="E5" s="2" t="s">
        <v>3</v>
      </c>
      <c r="F5" s="2" t="s">
        <v>69</v>
      </c>
      <c r="G5" s="2" t="s">
        <v>74</v>
      </c>
      <c r="I5" s="6" t="s">
        <v>145</v>
      </c>
      <c r="J5" s="6" t="s">
        <v>73</v>
      </c>
      <c r="K5" s="6" t="s">
        <v>157</v>
      </c>
    </row>
    <row r="6" spans="2:11" x14ac:dyDescent="0.4">
      <c r="B6" s="13">
        <v>43831</v>
      </c>
      <c r="C6" s="13" t="s">
        <v>146</v>
      </c>
      <c r="D6" s="4" t="s">
        <v>76</v>
      </c>
      <c r="E6" s="10">
        <v>1000</v>
      </c>
      <c r="F6" s="11">
        <v>5</v>
      </c>
      <c r="G6" s="12">
        <f>E6*F6</f>
        <v>5000</v>
      </c>
      <c r="I6" s="4" t="s">
        <v>146</v>
      </c>
      <c r="J6" s="4" t="s">
        <v>76</v>
      </c>
      <c r="K6" s="10"/>
    </row>
    <row r="7" spans="2:11" x14ac:dyDescent="0.4">
      <c r="B7" s="13">
        <v>43832</v>
      </c>
      <c r="C7" s="13" t="s">
        <v>146</v>
      </c>
      <c r="D7" s="4" t="s">
        <v>77</v>
      </c>
      <c r="E7" s="10">
        <v>2000</v>
      </c>
      <c r="F7" s="11">
        <v>4</v>
      </c>
      <c r="G7" s="12">
        <f t="shared" ref="G7:G14" si="0">E7*F7</f>
        <v>8000</v>
      </c>
      <c r="I7" s="4" t="s">
        <v>146</v>
      </c>
      <c r="J7" s="4" t="s">
        <v>77</v>
      </c>
      <c r="K7" s="10"/>
    </row>
    <row r="8" spans="2:11" ht="18.75" customHeight="1" x14ac:dyDescent="0.4">
      <c r="B8" s="13">
        <v>43833</v>
      </c>
      <c r="C8" s="13" t="s">
        <v>148</v>
      </c>
      <c r="D8" s="4" t="s">
        <v>78</v>
      </c>
      <c r="E8" s="10">
        <v>3000</v>
      </c>
      <c r="F8" s="11">
        <v>10</v>
      </c>
      <c r="G8" s="12">
        <f t="shared" si="0"/>
        <v>30000</v>
      </c>
      <c r="I8" s="4" t="s">
        <v>146</v>
      </c>
      <c r="J8" s="4" t="s">
        <v>78</v>
      </c>
      <c r="K8" s="10"/>
    </row>
    <row r="9" spans="2:11" x14ac:dyDescent="0.4">
      <c r="B9" s="13">
        <v>43834</v>
      </c>
      <c r="C9" s="13" t="s">
        <v>148</v>
      </c>
      <c r="D9" s="4" t="s">
        <v>78</v>
      </c>
      <c r="E9" s="10">
        <v>3000</v>
      </c>
      <c r="F9" s="11">
        <v>20</v>
      </c>
      <c r="G9" s="12">
        <f t="shared" si="0"/>
        <v>60000</v>
      </c>
    </row>
    <row r="10" spans="2:11" x14ac:dyDescent="0.4">
      <c r="B10" s="13">
        <v>43835</v>
      </c>
      <c r="C10" s="13" t="s">
        <v>148</v>
      </c>
      <c r="D10" s="4" t="s">
        <v>77</v>
      </c>
      <c r="E10" s="10">
        <v>2000</v>
      </c>
      <c r="F10" s="11">
        <v>3</v>
      </c>
      <c r="G10" s="12">
        <f t="shared" si="0"/>
        <v>6000</v>
      </c>
      <c r="I10" s="3" t="s">
        <v>145</v>
      </c>
      <c r="J10" s="3" t="s">
        <v>73</v>
      </c>
      <c r="K10" s="3" t="s">
        <v>157</v>
      </c>
    </row>
    <row r="11" spans="2:11" x14ac:dyDescent="0.4">
      <c r="B11" s="13">
        <v>43836</v>
      </c>
      <c r="C11" s="13" t="s">
        <v>146</v>
      </c>
      <c r="D11" s="4" t="s">
        <v>77</v>
      </c>
      <c r="E11" s="10">
        <v>2000</v>
      </c>
      <c r="F11" s="11">
        <v>10</v>
      </c>
      <c r="G11" s="12">
        <f t="shared" si="0"/>
        <v>20000</v>
      </c>
      <c r="I11" s="4" t="s">
        <v>148</v>
      </c>
      <c r="J11" s="4" t="s">
        <v>76</v>
      </c>
      <c r="K11" s="10"/>
    </row>
    <row r="12" spans="2:11" x14ac:dyDescent="0.4">
      <c r="B12" s="13">
        <v>43837</v>
      </c>
      <c r="C12" s="13" t="s">
        <v>146</v>
      </c>
      <c r="D12" s="4" t="s">
        <v>77</v>
      </c>
      <c r="E12" s="10">
        <v>2000</v>
      </c>
      <c r="F12" s="11">
        <v>20</v>
      </c>
      <c r="G12" s="12">
        <f t="shared" si="0"/>
        <v>40000</v>
      </c>
      <c r="I12" s="4" t="s">
        <v>148</v>
      </c>
      <c r="J12" s="4" t="s">
        <v>77</v>
      </c>
      <c r="K12" s="10"/>
    </row>
    <row r="13" spans="2:11" x14ac:dyDescent="0.4">
      <c r="B13" s="13">
        <v>43838</v>
      </c>
      <c r="C13" s="13" t="s">
        <v>148</v>
      </c>
      <c r="D13" s="4" t="s">
        <v>77</v>
      </c>
      <c r="E13" s="10">
        <v>2000</v>
      </c>
      <c r="F13" s="11">
        <v>5</v>
      </c>
      <c r="G13" s="12">
        <f t="shared" si="0"/>
        <v>10000</v>
      </c>
      <c r="I13" s="4" t="s">
        <v>148</v>
      </c>
      <c r="J13" s="4" t="s">
        <v>78</v>
      </c>
      <c r="K13" s="10"/>
    </row>
    <row r="14" spans="2:11" x14ac:dyDescent="0.4">
      <c r="B14" s="13">
        <v>43839</v>
      </c>
      <c r="C14" s="13" t="s">
        <v>146</v>
      </c>
      <c r="D14" s="4" t="s">
        <v>76</v>
      </c>
      <c r="E14" s="10">
        <v>1000</v>
      </c>
      <c r="F14" s="11">
        <v>4</v>
      </c>
      <c r="G14" s="12">
        <f t="shared" si="0"/>
        <v>4000</v>
      </c>
    </row>
    <row r="15" spans="2:11" x14ac:dyDescent="0.4">
      <c r="I15" s="5" t="s">
        <v>145</v>
      </c>
      <c r="J15" s="5" t="s">
        <v>73</v>
      </c>
      <c r="K15" s="5" t="s">
        <v>157</v>
      </c>
    </row>
    <row r="16" spans="2:11" x14ac:dyDescent="0.4">
      <c r="B16" s="68" t="s">
        <v>53</v>
      </c>
      <c r="C16" s="83"/>
      <c r="I16" s="4" t="s">
        <v>147</v>
      </c>
      <c r="J16" s="4" t="s">
        <v>77</v>
      </c>
      <c r="K16" s="10"/>
    </row>
    <row r="17" spans="2:3" x14ac:dyDescent="0.4">
      <c r="B17" s="8" t="s">
        <v>55</v>
      </c>
      <c r="C17" s="4" t="s">
        <v>56</v>
      </c>
    </row>
    <row r="18" spans="2:3" x14ac:dyDescent="0.4">
      <c r="B18" s="8" t="s">
        <v>57</v>
      </c>
      <c r="C18" s="4" t="s">
        <v>58</v>
      </c>
    </row>
    <row r="19" spans="2:3" x14ac:dyDescent="0.4">
      <c r="B19" s="8" t="s">
        <v>59</v>
      </c>
      <c r="C19" s="4" t="s">
        <v>60</v>
      </c>
    </row>
    <row r="20" spans="2:3" x14ac:dyDescent="0.4">
      <c r="B20" s="8" t="s">
        <v>61</v>
      </c>
      <c r="C20" s="4" t="s">
        <v>62</v>
      </c>
    </row>
    <row r="21" spans="2:3" x14ac:dyDescent="0.4">
      <c r="B21" s="8" t="s">
        <v>63</v>
      </c>
      <c r="C21" s="4" t="s">
        <v>144</v>
      </c>
    </row>
    <row r="22" spans="2:3" x14ac:dyDescent="0.4">
      <c r="B22" s="8" t="s">
        <v>136</v>
      </c>
      <c r="C22" s="4" t="s">
        <v>137</v>
      </c>
    </row>
  </sheetData>
  <mergeCells count="3">
    <mergeCell ref="B2:K2"/>
    <mergeCell ref="B3:K3"/>
    <mergeCell ref="B16:C16"/>
  </mergeCells>
  <phoneticPr fontId="3"/>
  <dataValidations count="2">
    <dataValidation type="list" allowBlank="1" showInputMessage="1" showErrorMessage="1" sqref="I16" xr:uid="{0ECC4985-018E-492B-BAF5-EF71A85028DF}">
      <formula1>"東京,大阪"</formula1>
    </dataValidation>
    <dataValidation type="list" allowBlank="1" showInputMessage="1" showErrorMessage="1" sqref="J16" xr:uid="{F7DC9041-D016-46DD-966A-45CB6EDBF2CC}">
      <formula1>$J$6:$J$8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963E0-50CE-433C-A508-8C9426266BEA}">
  <dimension ref="B1:F9"/>
  <sheetViews>
    <sheetView showGridLines="0" zoomScale="130" zoomScaleNormal="130" workbookViewId="0">
      <selection activeCell="B2" sqref="B2:F2"/>
    </sheetView>
  </sheetViews>
  <sheetFormatPr defaultRowHeight="18.75" x14ac:dyDescent="0.4"/>
  <cols>
    <col min="1" max="1" width="1.5" customWidth="1"/>
  </cols>
  <sheetData>
    <row r="1" spans="2:6" ht="7.5" customHeight="1" x14ac:dyDescent="0.4"/>
    <row r="2" spans="2:6" ht="24.75" x14ac:dyDescent="0.4">
      <c r="B2" s="67" t="s">
        <v>23</v>
      </c>
      <c r="C2" s="67"/>
      <c r="D2" s="67"/>
      <c r="E2" s="67"/>
      <c r="F2" s="67"/>
    </row>
    <row r="3" spans="2:6" ht="25.5" thickBot="1" x14ac:dyDescent="0.45">
      <c r="B3" s="66" t="s">
        <v>24</v>
      </c>
      <c r="C3" s="66"/>
      <c r="D3" s="66"/>
      <c r="E3" s="66"/>
      <c r="F3" s="66"/>
    </row>
    <row r="4" spans="2:6" ht="19.5" thickTop="1" x14ac:dyDescent="0.4"/>
    <row r="5" spans="2:6" x14ac:dyDescent="0.4">
      <c r="B5" s="2" t="s">
        <v>15</v>
      </c>
      <c r="C5" s="2" t="s">
        <v>16</v>
      </c>
      <c r="D5" s="2" t="s">
        <v>17</v>
      </c>
      <c r="E5" s="2" t="s">
        <v>18</v>
      </c>
      <c r="F5" s="2" t="s">
        <v>25</v>
      </c>
    </row>
    <row r="6" spans="2:6" x14ac:dyDescent="0.4">
      <c r="B6" s="4" t="s">
        <v>20</v>
      </c>
      <c r="C6" s="4">
        <v>53</v>
      </c>
      <c r="D6" s="4">
        <v>88</v>
      </c>
      <c r="E6" s="4">
        <v>71</v>
      </c>
      <c r="F6" s="4"/>
    </row>
    <row r="7" spans="2:6" x14ac:dyDescent="0.4">
      <c r="B7" s="4" t="s">
        <v>21</v>
      </c>
      <c r="C7" s="4">
        <v>72</v>
      </c>
      <c r="D7" s="4">
        <v>51</v>
      </c>
      <c r="E7" s="4">
        <v>24</v>
      </c>
      <c r="F7" s="4"/>
    </row>
    <row r="8" spans="2:6" x14ac:dyDescent="0.4">
      <c r="B8" s="4" t="s">
        <v>22</v>
      </c>
      <c r="C8" s="4">
        <v>10</v>
      </c>
      <c r="D8" s="4">
        <v>20</v>
      </c>
      <c r="E8" s="4">
        <v>58</v>
      </c>
      <c r="F8" s="4"/>
    </row>
    <row r="9" spans="2:6" ht="19.5" thickBot="1" x14ac:dyDescent="0.45">
      <c r="B9" s="7"/>
      <c r="C9" s="7"/>
      <c r="D9" s="7"/>
      <c r="E9" s="7"/>
      <c r="F9" s="7"/>
    </row>
  </sheetData>
  <mergeCells count="2">
    <mergeCell ref="B2:F2"/>
    <mergeCell ref="B3:F3"/>
  </mergeCells>
  <phoneticPr fontId="3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8EC87-22EF-4715-9476-0A80AFD52515}">
  <dimension ref="B1:G8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3.375" bestFit="1" customWidth="1"/>
    <col min="3" max="3" width="11.375" customWidth="1"/>
    <col min="4" max="4" width="13.125" bestFit="1" customWidth="1"/>
    <col min="5" max="5" width="12.875" customWidth="1"/>
    <col min="6" max="6" width="26.5" customWidth="1"/>
    <col min="7" max="7" width="15.25" customWidth="1"/>
    <col min="8" max="8" width="11.875" customWidth="1"/>
    <col min="9" max="9" width="13" bestFit="1" customWidth="1"/>
    <col min="10" max="10" width="11.25" customWidth="1"/>
  </cols>
  <sheetData>
    <row r="1" spans="2:7" ht="6.75" customHeight="1" x14ac:dyDescent="0.4"/>
    <row r="2" spans="2:7" ht="48" customHeight="1" thickBot="1" x14ac:dyDescent="0.45">
      <c r="B2" s="88" t="s">
        <v>216</v>
      </c>
      <c r="C2" s="66"/>
      <c r="D2" s="66"/>
      <c r="E2" s="66"/>
      <c r="F2" s="66"/>
      <c r="G2" s="66"/>
    </row>
    <row r="3" spans="2:7" ht="19.5" thickTop="1" x14ac:dyDescent="0.4"/>
    <row r="4" spans="2:7" x14ac:dyDescent="0.4">
      <c r="B4" s="2" t="s">
        <v>15</v>
      </c>
      <c r="C4" s="2" t="s">
        <v>212</v>
      </c>
      <c r="D4" s="2" t="s">
        <v>211</v>
      </c>
      <c r="E4" s="2" t="s">
        <v>213</v>
      </c>
      <c r="F4" s="2" t="s">
        <v>214</v>
      </c>
      <c r="G4" s="2" t="s">
        <v>215</v>
      </c>
    </row>
    <row r="5" spans="2:7" x14ac:dyDescent="0.4">
      <c r="B5" s="19" t="s">
        <v>208</v>
      </c>
      <c r="C5" s="11"/>
      <c r="D5" s="14"/>
      <c r="E5" s="14"/>
      <c r="F5" s="4"/>
      <c r="G5" s="4"/>
    </row>
    <row r="6" spans="2:7" x14ac:dyDescent="0.4">
      <c r="B6" s="19" t="s">
        <v>209</v>
      </c>
      <c r="C6" s="11"/>
      <c r="D6" s="14"/>
      <c r="E6" s="14"/>
      <c r="F6" s="4"/>
      <c r="G6" s="4"/>
    </row>
    <row r="7" spans="2:7" ht="18.75" customHeight="1" x14ac:dyDescent="0.4">
      <c r="B7" s="19" t="s">
        <v>210</v>
      </c>
      <c r="C7" s="11"/>
      <c r="D7" s="14"/>
      <c r="E7" s="14"/>
      <c r="F7" s="4"/>
      <c r="G7" s="4"/>
    </row>
    <row r="8" spans="2:7" ht="19.5" thickBot="1" x14ac:dyDescent="0.45">
      <c r="B8" s="32"/>
      <c r="C8" s="32"/>
      <c r="D8" s="32"/>
      <c r="E8" s="32"/>
      <c r="F8" s="32"/>
      <c r="G8" s="32"/>
    </row>
  </sheetData>
  <mergeCells count="1">
    <mergeCell ref="B2:G2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F935-2D3B-4BE4-8A45-2290AD01D71B}">
  <dimension ref="B1:G22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3" width="10.375" customWidth="1"/>
    <col min="4" max="4" width="12.25" customWidth="1"/>
    <col min="5" max="5" width="11.875" customWidth="1"/>
    <col min="6" max="6" width="10.75" customWidth="1"/>
    <col min="7" max="7" width="11.125" customWidth="1"/>
    <col min="9" max="9" width="1.25" customWidth="1"/>
    <col min="10" max="10" width="11.875" customWidth="1"/>
    <col min="11" max="11" width="13" bestFit="1" customWidth="1"/>
    <col min="12" max="12" width="11.25" customWidth="1"/>
  </cols>
  <sheetData>
    <row r="1" spans="2:7" ht="6.75" customHeight="1" x14ac:dyDescent="0.4"/>
    <row r="2" spans="2:7" ht="24.75" x14ac:dyDescent="0.4">
      <c r="B2" s="67" t="s">
        <v>218</v>
      </c>
      <c r="C2" s="67"/>
      <c r="D2" s="67"/>
      <c r="E2" s="67"/>
      <c r="F2" s="67"/>
      <c r="G2" s="67"/>
    </row>
    <row r="3" spans="2:7" ht="25.5" thickBot="1" x14ac:dyDescent="0.45">
      <c r="B3" s="66" t="s">
        <v>217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22" t="s">
        <v>182</v>
      </c>
      <c r="C5" s="28"/>
      <c r="D5" s="26" t="s">
        <v>183</v>
      </c>
    </row>
    <row r="7" spans="2:7" x14ac:dyDescent="0.4">
      <c r="B7" s="2" t="s">
        <v>72</v>
      </c>
      <c r="C7" s="2" t="s">
        <v>174</v>
      </c>
      <c r="D7" s="2" t="s">
        <v>175</v>
      </c>
      <c r="E7" s="2" t="s">
        <v>178</v>
      </c>
      <c r="F7" s="2" t="s">
        <v>176</v>
      </c>
    </row>
    <row r="8" spans="2:7" x14ac:dyDescent="0.4">
      <c r="B8" s="19">
        <v>43831</v>
      </c>
      <c r="C8" s="14"/>
      <c r="D8" s="4"/>
      <c r="E8" s="4"/>
      <c r="F8" s="10">
        <v>2000</v>
      </c>
    </row>
    <row r="9" spans="2:7" x14ac:dyDescent="0.4">
      <c r="B9" s="19">
        <v>43832</v>
      </c>
      <c r="C9" s="14"/>
      <c r="D9" s="4"/>
      <c r="E9" s="4"/>
      <c r="F9" s="10">
        <v>3000</v>
      </c>
    </row>
    <row r="10" spans="2:7" ht="18.75" customHeight="1" x14ac:dyDescent="0.4">
      <c r="B10" s="19">
        <v>43833</v>
      </c>
      <c r="C10" s="14"/>
      <c r="D10" s="4"/>
      <c r="E10" s="4"/>
      <c r="F10" s="10">
        <v>5000</v>
      </c>
    </row>
    <row r="11" spans="2:7" x14ac:dyDescent="0.4">
      <c r="B11" s="19">
        <v>44228</v>
      </c>
      <c r="C11" s="14"/>
      <c r="D11" s="4"/>
      <c r="E11" s="4"/>
      <c r="F11" s="10">
        <v>100000</v>
      </c>
    </row>
    <row r="12" spans="2:7" x14ac:dyDescent="0.4">
      <c r="B12" s="19">
        <v>44229</v>
      </c>
      <c r="C12" s="14"/>
      <c r="D12" s="4"/>
      <c r="E12" s="4"/>
      <c r="F12" s="10">
        <v>30000</v>
      </c>
    </row>
    <row r="13" spans="2:7" x14ac:dyDescent="0.4">
      <c r="B13" s="19">
        <v>44230</v>
      </c>
      <c r="C13" s="14"/>
      <c r="D13" s="4"/>
      <c r="E13" s="4"/>
      <c r="F13" s="10">
        <v>50000</v>
      </c>
    </row>
    <row r="14" spans="2:7" x14ac:dyDescent="0.4">
      <c r="B14" s="19">
        <v>44621</v>
      </c>
      <c r="C14" s="14"/>
      <c r="D14" s="4"/>
      <c r="E14" s="4"/>
      <c r="F14" s="10">
        <v>41000</v>
      </c>
    </row>
    <row r="15" spans="2:7" x14ac:dyDescent="0.4">
      <c r="B15" s="19">
        <v>44622</v>
      </c>
      <c r="C15" s="14"/>
      <c r="D15" s="4"/>
      <c r="E15" s="4"/>
      <c r="F15" s="10">
        <v>30000</v>
      </c>
    </row>
    <row r="16" spans="2:7" x14ac:dyDescent="0.4">
      <c r="B16" s="19">
        <v>44623</v>
      </c>
      <c r="C16" s="14"/>
      <c r="D16" s="4"/>
      <c r="E16" s="4"/>
      <c r="F16" s="10">
        <v>20000</v>
      </c>
    </row>
    <row r="17" spans="2:7" ht="19.5" thickBot="1" x14ac:dyDescent="0.45">
      <c r="B17" s="7"/>
      <c r="C17" s="7"/>
      <c r="D17" s="7"/>
      <c r="E17" s="7"/>
      <c r="F17" s="7"/>
      <c r="G17" s="7"/>
    </row>
    <row r="19" spans="2:7" x14ac:dyDescent="0.4">
      <c r="B19" s="6" t="s">
        <v>174</v>
      </c>
      <c r="C19" s="6" t="s">
        <v>176</v>
      </c>
      <c r="E19" s="6" t="s">
        <v>175</v>
      </c>
      <c r="F19" s="6" t="s">
        <v>176</v>
      </c>
    </row>
    <row r="20" spans="2:7" x14ac:dyDescent="0.4">
      <c r="B20" s="4">
        <v>2020</v>
      </c>
      <c r="C20" s="10"/>
      <c r="E20" s="4">
        <v>1</v>
      </c>
      <c r="F20" s="10"/>
    </row>
    <row r="21" spans="2:7" x14ac:dyDescent="0.4">
      <c r="B21" s="4">
        <v>2021</v>
      </c>
      <c r="C21" s="10"/>
      <c r="E21" s="4">
        <v>2</v>
      </c>
      <c r="F21" s="10"/>
    </row>
    <row r="22" spans="2:7" x14ac:dyDescent="0.4">
      <c r="B22" s="4">
        <v>2022</v>
      </c>
      <c r="C22" s="10"/>
      <c r="E22" s="4">
        <v>3</v>
      </c>
      <c r="F22" s="10"/>
    </row>
  </sheetData>
  <mergeCells count="2">
    <mergeCell ref="B3:G3"/>
    <mergeCell ref="B2:G2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4704B-8760-4B62-A908-7AEDC0300CDD}">
  <dimension ref="B1:G9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1.25" customWidth="1"/>
    <col min="3" max="3" width="10.875" customWidth="1"/>
    <col min="4" max="4" width="11.5" customWidth="1"/>
    <col min="5" max="5" width="12.375" customWidth="1"/>
    <col min="6" max="6" width="11" bestFit="1" customWidth="1"/>
    <col min="7" max="7" width="12.375" customWidth="1"/>
    <col min="8" max="8" width="13" bestFit="1" customWidth="1"/>
    <col min="9" max="9" width="11.25" customWidth="1"/>
  </cols>
  <sheetData>
    <row r="1" spans="2:7" ht="6.75" customHeight="1" x14ac:dyDescent="0.4"/>
    <row r="2" spans="2:7" ht="24.75" x14ac:dyDescent="0.4">
      <c r="B2" s="67" t="s">
        <v>221</v>
      </c>
      <c r="C2" s="67"/>
      <c r="D2" s="67"/>
      <c r="E2" s="67"/>
      <c r="F2" s="67"/>
      <c r="G2" s="67"/>
    </row>
    <row r="3" spans="2:7" ht="25.5" thickBot="1" x14ac:dyDescent="0.45">
      <c r="B3" s="66" t="s">
        <v>222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3" t="s">
        <v>185</v>
      </c>
      <c r="C5" s="3" t="s">
        <v>219</v>
      </c>
      <c r="D5" s="3" t="s">
        <v>220</v>
      </c>
      <c r="E5" s="3" t="s">
        <v>82</v>
      </c>
    </row>
    <row r="6" spans="2:7" x14ac:dyDescent="0.4">
      <c r="B6" s="4" t="s">
        <v>205</v>
      </c>
      <c r="C6" s="4"/>
      <c r="D6" s="4"/>
      <c r="E6" s="4"/>
    </row>
    <row r="7" spans="2:7" x14ac:dyDescent="0.4">
      <c r="B7" s="4" t="s">
        <v>206</v>
      </c>
      <c r="C7" s="4"/>
      <c r="D7" s="4"/>
      <c r="E7" s="4"/>
    </row>
    <row r="8" spans="2:7" x14ac:dyDescent="0.4">
      <c r="B8" s="4" t="s">
        <v>207</v>
      </c>
      <c r="C8" s="4"/>
      <c r="D8" s="4"/>
      <c r="E8" s="4"/>
    </row>
    <row r="9" spans="2:7" ht="19.5" thickBot="1" x14ac:dyDescent="0.45">
      <c r="B9" s="7"/>
      <c r="C9" s="7"/>
      <c r="D9" s="27"/>
      <c r="E9" s="7"/>
      <c r="F9" s="7"/>
      <c r="G9" s="7"/>
    </row>
  </sheetData>
  <mergeCells count="2">
    <mergeCell ref="B2:G2"/>
    <mergeCell ref="B3:G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126B-28B5-4BCD-AF19-C527D1B85076}">
  <dimension ref="B1:H18"/>
  <sheetViews>
    <sheetView showGridLines="0" zoomScale="130" zoomScaleNormal="130" workbookViewId="0">
      <selection activeCell="B2" sqref="B2:H2"/>
    </sheetView>
  </sheetViews>
  <sheetFormatPr defaultRowHeight="18.75" x14ac:dyDescent="0.4"/>
  <cols>
    <col min="1" max="1" width="1.125" customWidth="1"/>
    <col min="2" max="2" width="10.125" customWidth="1"/>
    <col min="3" max="3" width="10.75" customWidth="1"/>
    <col min="4" max="4" width="10.375" customWidth="1"/>
    <col min="5" max="5" width="12.375" customWidth="1"/>
    <col min="6" max="6" width="10.125" customWidth="1"/>
    <col min="7" max="7" width="12.375" customWidth="1"/>
    <col min="8" max="8" width="11.875" customWidth="1"/>
    <col min="9" max="9" width="13" bestFit="1" customWidth="1"/>
    <col min="10" max="10" width="11.25" customWidth="1"/>
  </cols>
  <sheetData>
    <row r="1" spans="2:8" ht="6.75" customHeight="1" x14ac:dyDescent="0.4"/>
    <row r="2" spans="2:8" ht="24.75" x14ac:dyDescent="0.4">
      <c r="B2" s="67" t="s">
        <v>179</v>
      </c>
      <c r="C2" s="67"/>
      <c r="D2" s="67"/>
      <c r="E2" s="67"/>
      <c r="F2" s="67"/>
      <c r="G2" s="67"/>
      <c r="H2" s="67"/>
    </row>
    <row r="3" spans="2:8" ht="25.5" thickBot="1" x14ac:dyDescent="0.45">
      <c r="B3" s="66" t="s">
        <v>177</v>
      </c>
      <c r="C3" s="66"/>
      <c r="D3" s="66"/>
      <c r="E3" s="66"/>
      <c r="F3" s="66"/>
      <c r="G3" s="66"/>
      <c r="H3" s="66"/>
    </row>
    <row r="4" spans="2:8" ht="19.5" thickTop="1" x14ac:dyDescent="0.4"/>
    <row r="5" spans="2:8" x14ac:dyDescent="0.4">
      <c r="B5" s="6" t="s">
        <v>72</v>
      </c>
      <c r="C5" s="6" t="s">
        <v>174</v>
      </c>
      <c r="D5" s="6" t="s">
        <v>175</v>
      </c>
      <c r="E5" s="6" t="s">
        <v>178</v>
      </c>
      <c r="F5" s="6" t="s">
        <v>72</v>
      </c>
    </row>
    <row r="6" spans="2:8" x14ac:dyDescent="0.4">
      <c r="B6" s="58">
        <v>20200525</v>
      </c>
      <c r="C6" s="4" t="str">
        <f>LEFT(B6,4)</f>
        <v>2020</v>
      </c>
      <c r="D6" s="4" t="str">
        <f>MID(B6,5,2)</f>
        <v>05</v>
      </c>
      <c r="E6" s="10" t="str">
        <f>RIGHT(B6,2)</f>
        <v>25</v>
      </c>
      <c r="F6" s="19"/>
    </row>
    <row r="7" spans="2:8" x14ac:dyDescent="0.4">
      <c r="B7" s="58">
        <v>20200615</v>
      </c>
      <c r="C7" s="58" t="str">
        <f t="shared" ref="C7:C8" si="0">LEFT(B7,4)</f>
        <v>2020</v>
      </c>
      <c r="D7" s="58" t="str">
        <f t="shared" ref="D7:D8" si="1">MID(B7,5,2)</f>
        <v>06</v>
      </c>
      <c r="E7" s="10" t="str">
        <f t="shared" ref="E7:E8" si="2">RIGHT(B7,2)</f>
        <v>15</v>
      </c>
      <c r="F7" s="19"/>
    </row>
    <row r="8" spans="2:8" x14ac:dyDescent="0.4">
      <c r="B8" s="58">
        <v>20210110</v>
      </c>
      <c r="C8" s="58" t="str">
        <f t="shared" si="0"/>
        <v>2021</v>
      </c>
      <c r="D8" s="58" t="str">
        <f t="shared" si="1"/>
        <v>01</v>
      </c>
      <c r="E8" s="10" t="str">
        <f t="shared" si="2"/>
        <v>10</v>
      </c>
      <c r="F8" s="19"/>
    </row>
    <row r="9" spans="2:8" ht="19.5" thickBot="1" x14ac:dyDescent="0.45">
      <c r="B9" s="7"/>
      <c r="C9" s="7"/>
      <c r="D9" s="27"/>
      <c r="E9" s="7"/>
      <c r="F9" s="7"/>
      <c r="G9" s="7"/>
      <c r="H9" s="7"/>
    </row>
    <row r="11" spans="2:8" ht="30" x14ac:dyDescent="0.4">
      <c r="B11" s="81" t="s">
        <v>131</v>
      </c>
      <c r="C11" s="81"/>
      <c r="D11" s="81"/>
      <c r="E11" s="81"/>
      <c r="F11" s="81"/>
      <c r="G11" s="81"/>
    </row>
    <row r="12" spans="2:8" x14ac:dyDescent="0.4">
      <c r="B12" s="6" t="s">
        <v>82</v>
      </c>
      <c r="C12" s="6" t="s">
        <v>2</v>
      </c>
      <c r="D12" s="6" t="s">
        <v>127</v>
      </c>
      <c r="F12" s="6" t="s">
        <v>132</v>
      </c>
      <c r="G12" s="19">
        <f ca="1">TODAY()</f>
        <v>43971</v>
      </c>
    </row>
    <row r="13" spans="2:8" x14ac:dyDescent="0.4">
      <c r="B13" s="4">
        <v>1</v>
      </c>
      <c r="C13" s="4" t="s">
        <v>128</v>
      </c>
      <c r="D13" s="10">
        <v>15000</v>
      </c>
    </row>
    <row r="14" spans="2:8" ht="18.75" customHeight="1" x14ac:dyDescent="0.4">
      <c r="B14" s="4">
        <v>2</v>
      </c>
      <c r="C14" s="4" t="s">
        <v>129</v>
      </c>
      <c r="D14" s="10">
        <v>35000</v>
      </c>
    </row>
    <row r="15" spans="2:8" x14ac:dyDescent="0.4">
      <c r="B15" s="4">
        <v>3</v>
      </c>
      <c r="C15" s="4" t="s">
        <v>130</v>
      </c>
      <c r="D15" s="10">
        <v>50000</v>
      </c>
    </row>
    <row r="16" spans="2:8" x14ac:dyDescent="0.4">
      <c r="B16" s="82" t="s">
        <v>67</v>
      </c>
      <c r="C16" s="82"/>
      <c r="D16" s="12">
        <f>SUM(D13:D15)</f>
        <v>100000</v>
      </c>
    </row>
    <row r="18" spans="2:6" x14ac:dyDescent="0.4">
      <c r="B18" s="22" t="s">
        <v>180</v>
      </c>
      <c r="C18" s="29"/>
      <c r="D18" s="26" t="s">
        <v>181</v>
      </c>
      <c r="E18" s="26"/>
      <c r="F18" s="26"/>
    </row>
  </sheetData>
  <mergeCells count="4">
    <mergeCell ref="B11:G11"/>
    <mergeCell ref="B16:C16"/>
    <mergeCell ref="B3:H3"/>
    <mergeCell ref="B2:H2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2DCF-9916-4AB0-95B1-3731B419D8B9}">
  <dimension ref="B1:I15"/>
  <sheetViews>
    <sheetView showGridLines="0" zoomScale="130" zoomScaleNormal="130" workbookViewId="0">
      <selection activeCell="B2" sqref="B2:H2"/>
    </sheetView>
  </sheetViews>
  <sheetFormatPr defaultRowHeight="18.75" x14ac:dyDescent="0.4"/>
  <cols>
    <col min="1" max="1" width="1.125" customWidth="1"/>
    <col min="2" max="2" width="17.25" bestFit="1" customWidth="1"/>
    <col min="3" max="3" width="13.75" customWidth="1"/>
    <col min="4" max="4" width="2.25" customWidth="1"/>
    <col min="5" max="5" width="17.25" bestFit="1" customWidth="1"/>
    <col min="6" max="6" width="11" bestFit="1" customWidth="1"/>
    <col min="7" max="7" width="2" customWidth="1"/>
    <col min="8" max="8" width="11.875" customWidth="1"/>
    <col min="9" max="9" width="13" bestFit="1" customWidth="1"/>
    <col min="10" max="10" width="11.25" customWidth="1"/>
  </cols>
  <sheetData>
    <row r="1" spans="2:9" ht="6.75" customHeight="1" x14ac:dyDescent="0.4"/>
    <row r="2" spans="2:9" ht="24.75" x14ac:dyDescent="0.4">
      <c r="B2" s="67" t="s">
        <v>223</v>
      </c>
      <c r="C2" s="67"/>
      <c r="D2" s="67"/>
      <c r="E2" s="67"/>
      <c r="F2" s="67"/>
      <c r="G2" s="67"/>
      <c r="H2" s="67"/>
      <c r="I2" s="25"/>
    </row>
    <row r="3" spans="2:9" ht="25.5" thickBot="1" x14ac:dyDescent="0.45">
      <c r="B3" s="66" t="s">
        <v>228</v>
      </c>
      <c r="C3" s="66"/>
      <c r="D3" s="66"/>
      <c r="E3" s="66"/>
      <c r="F3" s="66"/>
      <c r="G3" s="66"/>
      <c r="H3" s="66"/>
      <c r="I3" s="25"/>
    </row>
    <row r="4" spans="2:9" ht="19.5" thickTop="1" x14ac:dyDescent="0.4"/>
    <row r="5" spans="2:9" x14ac:dyDescent="0.4">
      <c r="B5" s="2" t="s">
        <v>227</v>
      </c>
      <c r="C5" s="2" t="s">
        <v>82</v>
      </c>
      <c r="E5" s="2" t="s">
        <v>227</v>
      </c>
      <c r="F5" s="2" t="s">
        <v>82</v>
      </c>
    </row>
    <row r="6" spans="2:9" x14ac:dyDescent="0.4">
      <c r="B6" s="4" t="s">
        <v>231</v>
      </c>
      <c r="C6" s="4"/>
      <c r="E6" s="4" t="s">
        <v>232</v>
      </c>
      <c r="F6" s="4"/>
    </row>
    <row r="7" spans="2:9" x14ac:dyDescent="0.4">
      <c r="B7" s="4" t="s">
        <v>229</v>
      </c>
      <c r="C7" s="4"/>
      <c r="E7" s="4" t="s">
        <v>234</v>
      </c>
      <c r="F7" s="4"/>
    </row>
    <row r="8" spans="2:9" x14ac:dyDescent="0.4">
      <c r="B8" s="4" t="s">
        <v>230</v>
      </c>
      <c r="C8" s="4"/>
      <c r="E8" s="4" t="s">
        <v>233</v>
      </c>
      <c r="F8" s="4"/>
    </row>
    <row r="9" spans="2:9" ht="19.5" thickBot="1" x14ac:dyDescent="0.45">
      <c r="B9" s="7"/>
      <c r="C9" s="7"/>
      <c r="D9" s="27"/>
      <c r="E9" s="7"/>
      <c r="F9" s="7"/>
      <c r="G9" s="7"/>
      <c r="H9" s="7"/>
    </row>
    <row r="11" spans="2:9" x14ac:dyDescent="0.4">
      <c r="B11" s="3" t="s">
        <v>15</v>
      </c>
      <c r="C11" s="3" t="s">
        <v>273</v>
      </c>
      <c r="E11" s="3" t="s">
        <v>15</v>
      </c>
      <c r="F11" s="3" t="s">
        <v>184</v>
      </c>
    </row>
    <row r="12" spans="2:9" x14ac:dyDescent="0.4">
      <c r="B12" s="4" t="s">
        <v>224</v>
      </c>
      <c r="C12" s="4"/>
      <c r="E12" s="4" t="s">
        <v>224</v>
      </c>
      <c r="F12" s="4"/>
    </row>
    <row r="13" spans="2:9" x14ac:dyDescent="0.4">
      <c r="B13" s="4" t="s">
        <v>225</v>
      </c>
      <c r="C13" s="4"/>
      <c r="E13" s="4" t="s">
        <v>225</v>
      </c>
      <c r="F13" s="4"/>
    </row>
    <row r="14" spans="2:9" x14ac:dyDescent="0.4">
      <c r="B14" s="4" t="s">
        <v>226</v>
      </c>
      <c r="C14" s="4"/>
      <c r="E14" s="4" t="s">
        <v>226</v>
      </c>
      <c r="F14" s="4"/>
    </row>
    <row r="15" spans="2:9" ht="19.5" thickBot="1" x14ac:dyDescent="0.45">
      <c r="B15" s="7"/>
      <c r="C15" s="7"/>
      <c r="D15" s="27"/>
      <c r="E15" s="7"/>
      <c r="F15" s="7"/>
      <c r="G15" s="7"/>
      <c r="H15" s="7"/>
    </row>
  </sheetData>
  <mergeCells count="2">
    <mergeCell ref="B2:H2"/>
    <mergeCell ref="B3:H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A9686-C4D1-4503-A821-65302FDE1B6A}">
  <dimension ref="B1:H14"/>
  <sheetViews>
    <sheetView showGridLines="0" zoomScale="130" zoomScaleNormal="130" workbookViewId="0">
      <selection activeCell="B2" sqref="B2:H2"/>
    </sheetView>
  </sheetViews>
  <sheetFormatPr defaultRowHeight="18.75" x14ac:dyDescent="0.4"/>
  <cols>
    <col min="1" max="1" width="1.125" customWidth="1"/>
    <col min="2" max="2" width="17.25" bestFit="1" customWidth="1"/>
    <col min="3" max="3" width="18.375" customWidth="1"/>
    <col min="4" max="4" width="6" customWidth="1"/>
    <col min="5" max="5" width="11.875" customWidth="1"/>
    <col min="6" max="6" width="11.25" customWidth="1"/>
    <col min="7" max="7" width="9.625" customWidth="1"/>
    <col min="8" max="8" width="10.375" customWidth="1"/>
  </cols>
  <sheetData>
    <row r="1" spans="2:8" ht="6.75" customHeight="1" x14ac:dyDescent="0.4"/>
    <row r="2" spans="2:8" ht="24.75" x14ac:dyDescent="0.4">
      <c r="B2" s="67" t="s">
        <v>357</v>
      </c>
      <c r="C2" s="67"/>
      <c r="D2" s="67"/>
      <c r="E2" s="67"/>
      <c r="F2" s="67"/>
      <c r="G2" s="67"/>
      <c r="H2" s="67"/>
    </row>
    <row r="3" spans="2:8" ht="25.5" thickBot="1" x14ac:dyDescent="0.45">
      <c r="B3" s="66" t="s">
        <v>358</v>
      </c>
      <c r="C3" s="66"/>
      <c r="D3" s="66"/>
      <c r="E3" s="66"/>
      <c r="F3" s="66"/>
      <c r="G3" s="66"/>
      <c r="H3" s="66"/>
    </row>
    <row r="4" spans="2:8" ht="19.5" thickTop="1" x14ac:dyDescent="0.4"/>
    <row r="5" spans="2:8" ht="18.75" customHeight="1" x14ac:dyDescent="0.4">
      <c r="B5" s="2" t="s">
        <v>359</v>
      </c>
      <c r="C5" s="2" t="s">
        <v>361</v>
      </c>
      <c r="E5" s="3" t="s">
        <v>264</v>
      </c>
      <c r="F5" s="3" t="s">
        <v>364</v>
      </c>
    </row>
    <row r="6" spans="2:8" x14ac:dyDescent="0.4">
      <c r="B6" s="19" t="s">
        <v>360</v>
      </c>
      <c r="C6" s="4"/>
      <c r="E6" s="4">
        <v>1111111</v>
      </c>
      <c r="F6" s="4"/>
    </row>
    <row r="7" spans="2:8" x14ac:dyDescent="0.4">
      <c r="B7" s="19" t="s">
        <v>362</v>
      </c>
      <c r="C7" s="4"/>
      <c r="E7" s="4">
        <v>2222222</v>
      </c>
      <c r="F7" s="4"/>
    </row>
    <row r="8" spans="2:8" s="44" customFormat="1" x14ac:dyDescent="0.4">
      <c r="B8" s="19" t="s">
        <v>363</v>
      </c>
      <c r="C8" s="46"/>
      <c r="E8" s="46">
        <v>3333333</v>
      </c>
      <c r="F8" s="46"/>
    </row>
    <row r="9" spans="2:8" ht="19.5" thickBot="1" x14ac:dyDescent="0.45">
      <c r="B9" s="7"/>
      <c r="C9" s="7"/>
      <c r="D9" s="7"/>
      <c r="E9" s="7"/>
      <c r="F9" s="7"/>
      <c r="G9" s="7"/>
      <c r="H9" s="7"/>
    </row>
    <row r="11" spans="2:8" x14ac:dyDescent="0.4">
      <c r="B11" s="57" t="s">
        <v>227</v>
      </c>
      <c r="C11" s="6" t="s">
        <v>365</v>
      </c>
    </row>
    <row r="12" spans="2:8" x14ac:dyDescent="0.4">
      <c r="B12" s="53" t="s">
        <v>366</v>
      </c>
      <c r="C12" s="4"/>
    </row>
    <row r="13" spans="2:8" x14ac:dyDescent="0.4">
      <c r="B13" s="53" t="s">
        <v>367</v>
      </c>
      <c r="C13" s="4"/>
    </row>
    <row r="14" spans="2:8" x14ac:dyDescent="0.4">
      <c r="B14" s="53" t="s">
        <v>368</v>
      </c>
      <c r="C14" s="4"/>
    </row>
  </sheetData>
  <mergeCells count="2">
    <mergeCell ref="B2:H2"/>
    <mergeCell ref="B3:H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8D489-AE6C-41C2-90CF-C2BE77016444}">
  <dimension ref="B1:H26"/>
  <sheetViews>
    <sheetView showGridLines="0" topLeftCell="A3" zoomScale="130" zoomScaleNormal="130" workbookViewId="0">
      <selection activeCell="B2" sqref="B2:H2"/>
    </sheetView>
  </sheetViews>
  <sheetFormatPr defaultRowHeight="18.75" x14ac:dyDescent="0.4"/>
  <cols>
    <col min="1" max="1" width="1.125" customWidth="1"/>
    <col min="2" max="2" width="22.125" customWidth="1"/>
    <col min="3" max="3" width="19.375" customWidth="1"/>
    <col min="4" max="4" width="0.75" customWidth="1"/>
    <col min="5" max="5" width="18.375" bestFit="1" customWidth="1"/>
    <col min="6" max="6" width="17.875" customWidth="1"/>
    <col min="7" max="7" width="9.625" customWidth="1"/>
    <col min="8" max="8" width="10.375" customWidth="1"/>
  </cols>
  <sheetData>
    <row r="1" spans="2:8" ht="6.75" customHeight="1" x14ac:dyDescent="0.4"/>
    <row r="2" spans="2:8" ht="24.75" x14ac:dyDescent="0.4">
      <c r="B2" s="67" t="s">
        <v>369</v>
      </c>
      <c r="C2" s="67"/>
      <c r="D2" s="67"/>
      <c r="E2" s="67"/>
      <c r="F2" s="67"/>
      <c r="G2" s="67"/>
      <c r="H2" s="67"/>
    </row>
    <row r="3" spans="2:8" ht="25.5" thickBot="1" x14ac:dyDescent="0.45">
      <c r="B3" s="66" t="s">
        <v>358</v>
      </c>
      <c r="C3" s="66"/>
      <c r="D3" s="66"/>
      <c r="E3" s="66"/>
      <c r="F3" s="66"/>
      <c r="G3" s="66"/>
      <c r="H3" s="66"/>
    </row>
    <row r="4" spans="2:8" ht="19.5" thickTop="1" x14ac:dyDescent="0.4"/>
    <row r="5" spans="2:8" ht="18.75" customHeight="1" x14ac:dyDescent="0.4">
      <c r="B5" s="2" t="s">
        <v>15</v>
      </c>
      <c r="C5" s="2" t="s">
        <v>373</v>
      </c>
      <c r="E5" s="3" t="s">
        <v>227</v>
      </c>
      <c r="F5" s="3" t="s">
        <v>376</v>
      </c>
    </row>
    <row r="6" spans="2:8" x14ac:dyDescent="0.4">
      <c r="B6" s="19" t="s">
        <v>370</v>
      </c>
      <c r="C6" s="4"/>
      <c r="E6" s="4" t="s">
        <v>374</v>
      </c>
      <c r="F6" s="4"/>
    </row>
    <row r="7" spans="2:8" x14ac:dyDescent="0.4">
      <c r="B7" s="19" t="s">
        <v>371</v>
      </c>
      <c r="C7" s="4"/>
      <c r="E7" s="4" t="s">
        <v>375</v>
      </c>
      <c r="F7" s="4"/>
    </row>
    <row r="8" spans="2:8" s="44" customFormat="1" x14ac:dyDescent="0.4">
      <c r="B8" s="19" t="s">
        <v>372</v>
      </c>
      <c r="C8" s="46"/>
      <c r="E8" s="4" t="s">
        <v>374</v>
      </c>
      <c r="F8" s="46"/>
    </row>
    <row r="9" spans="2:8" ht="19.5" thickBot="1" x14ac:dyDescent="0.45">
      <c r="B9" s="7"/>
      <c r="C9" s="7"/>
      <c r="D9" s="7"/>
      <c r="E9" s="7"/>
      <c r="F9" s="7"/>
      <c r="G9" s="7"/>
      <c r="H9" s="7"/>
    </row>
    <row r="11" spans="2:8" x14ac:dyDescent="0.4">
      <c r="B11" s="2" t="s">
        <v>15</v>
      </c>
      <c r="C11" s="2" t="s">
        <v>373</v>
      </c>
    </row>
    <row r="12" spans="2:8" x14ac:dyDescent="0.4">
      <c r="B12" s="19" t="s">
        <v>370</v>
      </c>
      <c r="C12" s="4"/>
    </row>
    <row r="13" spans="2:8" x14ac:dyDescent="0.4">
      <c r="B13" s="19" t="s">
        <v>371</v>
      </c>
      <c r="C13" s="4"/>
    </row>
    <row r="14" spans="2:8" x14ac:dyDescent="0.4">
      <c r="B14" s="19" t="s">
        <v>372</v>
      </c>
      <c r="C14" s="46"/>
    </row>
    <row r="15" spans="2:8" ht="19.5" thickBot="1" x14ac:dyDescent="0.45">
      <c r="B15" s="7"/>
      <c r="C15" s="7"/>
      <c r="D15" s="7"/>
      <c r="E15" s="7"/>
      <c r="F15" s="7"/>
      <c r="G15" s="7"/>
      <c r="H15" s="7"/>
    </row>
    <row r="17" spans="2:8" x14ac:dyDescent="0.4">
      <c r="B17" s="6" t="s">
        <v>15</v>
      </c>
      <c r="C17" s="6" t="s">
        <v>15</v>
      </c>
    </row>
    <row r="18" spans="2:8" x14ac:dyDescent="0.4">
      <c r="B18" s="39" t="s">
        <v>417</v>
      </c>
      <c r="C18" s="39"/>
    </row>
    <row r="19" spans="2:8" x14ac:dyDescent="0.4">
      <c r="B19" s="39" t="s">
        <v>418</v>
      </c>
      <c r="C19" s="39"/>
    </row>
    <row r="20" spans="2:8" x14ac:dyDescent="0.4">
      <c r="B20" s="39" t="s">
        <v>420</v>
      </c>
      <c r="C20" s="39"/>
    </row>
    <row r="21" spans="2:8" ht="19.5" thickBot="1" x14ac:dyDescent="0.45">
      <c r="B21" s="7"/>
      <c r="C21" s="61"/>
      <c r="D21" s="7"/>
      <c r="E21" s="7"/>
      <c r="F21" s="7"/>
      <c r="G21" s="7"/>
      <c r="H21" s="7"/>
    </row>
    <row r="23" spans="2:8" x14ac:dyDescent="0.4">
      <c r="B23" s="3" t="s">
        <v>227</v>
      </c>
      <c r="C23" s="3" t="s">
        <v>376</v>
      </c>
    </row>
    <row r="24" spans="2:8" x14ac:dyDescent="0.4">
      <c r="B24" s="4" t="s">
        <v>377</v>
      </c>
      <c r="C24" s="4"/>
    </row>
    <row r="25" spans="2:8" x14ac:dyDescent="0.4">
      <c r="B25" s="4" t="s">
        <v>378</v>
      </c>
      <c r="C25" s="4"/>
    </row>
    <row r="26" spans="2:8" x14ac:dyDescent="0.4">
      <c r="B26" s="4" t="s">
        <v>379</v>
      </c>
      <c r="C26" s="46"/>
    </row>
  </sheetData>
  <mergeCells count="2">
    <mergeCell ref="B2:H2"/>
    <mergeCell ref="B3:H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0BC4-C038-4A8D-8FEF-302B59D06C86}">
  <dimension ref="A1:H20"/>
  <sheetViews>
    <sheetView showGridLines="0" zoomScale="130" zoomScaleNormal="130" workbookViewId="0">
      <selection activeCell="B2" sqref="B2:H2"/>
    </sheetView>
  </sheetViews>
  <sheetFormatPr defaultRowHeight="18.75" x14ac:dyDescent="0.4"/>
  <cols>
    <col min="1" max="1" width="1.125" customWidth="1"/>
    <col min="2" max="2" width="13.25" customWidth="1"/>
    <col min="3" max="3" width="13.5" customWidth="1"/>
    <col min="4" max="4" width="15.125" customWidth="1"/>
    <col min="5" max="5" width="2" customWidth="1"/>
    <col min="6" max="6" width="11" bestFit="1" customWidth="1"/>
    <col min="7" max="7" width="10.375" customWidth="1"/>
    <col min="8" max="8" width="11.875" customWidth="1"/>
  </cols>
  <sheetData>
    <row r="1" spans="1:8" ht="6.75" customHeight="1" x14ac:dyDescent="0.4"/>
    <row r="2" spans="1:8" ht="24.75" x14ac:dyDescent="0.4">
      <c r="B2" s="67" t="s">
        <v>265</v>
      </c>
      <c r="C2" s="67"/>
      <c r="D2" s="67"/>
      <c r="E2" s="67"/>
      <c r="F2" s="67"/>
      <c r="G2" s="67"/>
      <c r="H2" s="67"/>
    </row>
    <row r="3" spans="1:8" ht="25.5" thickBot="1" x14ac:dyDescent="0.45">
      <c r="B3" s="66" t="s">
        <v>266</v>
      </c>
      <c r="C3" s="66"/>
      <c r="D3" s="66"/>
      <c r="E3" s="66"/>
      <c r="F3" s="66"/>
      <c r="G3" s="66"/>
      <c r="H3" s="66"/>
    </row>
    <row r="4" spans="1:8" ht="19.5" thickTop="1" x14ac:dyDescent="0.4"/>
    <row r="5" spans="1:8" x14ac:dyDescent="0.4">
      <c r="B5" s="2" t="s">
        <v>82</v>
      </c>
      <c r="C5" s="2" t="s">
        <v>267</v>
      </c>
      <c r="D5" s="2" t="s">
        <v>268</v>
      </c>
      <c r="F5" s="2" t="s">
        <v>82</v>
      </c>
      <c r="G5" s="2" t="s">
        <v>267</v>
      </c>
      <c r="H5" s="2" t="s">
        <v>268</v>
      </c>
    </row>
    <row r="6" spans="1:8" x14ac:dyDescent="0.4">
      <c r="B6" s="4">
        <v>1564565</v>
      </c>
      <c r="C6" s="4">
        <f>LEN(B6)</f>
        <v>7</v>
      </c>
      <c r="D6" s="4">
        <f>LENB(B6)</f>
        <v>7</v>
      </c>
      <c r="F6" s="4" t="s">
        <v>20</v>
      </c>
      <c r="G6" s="4">
        <f>LEN(F6)</f>
        <v>2</v>
      </c>
      <c r="H6" s="4">
        <f>LENB(F6)</f>
        <v>4</v>
      </c>
    </row>
    <row r="7" spans="1:8" x14ac:dyDescent="0.4">
      <c r="B7" s="38" t="s">
        <v>271</v>
      </c>
      <c r="C7" s="4">
        <f t="shared" ref="C7:C8" si="0">LEN(B7)</f>
        <v>7</v>
      </c>
      <c r="D7" s="4">
        <f t="shared" ref="D7:D8" si="1">LENB(B7)</f>
        <v>14</v>
      </c>
      <c r="F7" s="4" t="s">
        <v>269</v>
      </c>
      <c r="G7" s="4">
        <f t="shared" ref="G7:G8" si="2">LEN(F7)</f>
        <v>5</v>
      </c>
      <c r="H7" s="4">
        <f t="shared" ref="H7:H8" si="3">LENB(F7)</f>
        <v>9</v>
      </c>
    </row>
    <row r="8" spans="1:8" x14ac:dyDescent="0.4">
      <c r="B8" s="4">
        <v>6546554</v>
      </c>
      <c r="C8" s="4">
        <f t="shared" si="0"/>
        <v>7</v>
      </c>
      <c r="D8" s="4">
        <f t="shared" si="1"/>
        <v>7</v>
      </c>
      <c r="F8" s="4" t="s">
        <v>270</v>
      </c>
      <c r="G8" s="4">
        <f t="shared" si="2"/>
        <v>5</v>
      </c>
      <c r="H8" s="4">
        <f t="shared" si="3"/>
        <v>10</v>
      </c>
    </row>
    <row r="9" spans="1:8" ht="19.5" thickBot="1" x14ac:dyDescent="0.45">
      <c r="B9" s="7"/>
      <c r="C9" s="7"/>
      <c r="D9" s="27"/>
      <c r="E9" s="7"/>
      <c r="F9" s="7"/>
      <c r="G9" s="7"/>
      <c r="H9" s="7"/>
    </row>
    <row r="11" spans="1:8" x14ac:dyDescent="0.4">
      <c r="B11" s="82" t="s">
        <v>272</v>
      </c>
      <c r="C11" s="82"/>
      <c r="D11" s="75"/>
      <c r="E11" s="87"/>
      <c r="F11" s="87"/>
      <c r="G11" s="87"/>
      <c r="H11" s="76"/>
    </row>
    <row r="13" spans="1:8" x14ac:dyDescent="0.4">
      <c r="B13" s="89" t="s">
        <v>274</v>
      </c>
      <c r="C13" s="90"/>
      <c r="D13" s="91"/>
      <c r="E13" s="91"/>
      <c r="F13" s="91"/>
    </row>
    <row r="14" spans="1:8" ht="19.5" thickBot="1" x14ac:dyDescent="0.45">
      <c r="A14" s="7"/>
      <c r="B14" s="7"/>
      <c r="C14" s="7"/>
      <c r="D14" s="7"/>
      <c r="E14" s="7"/>
      <c r="F14" s="7"/>
      <c r="G14" s="7"/>
      <c r="H14" s="7"/>
    </row>
    <row r="16" spans="1:8" x14ac:dyDescent="0.4">
      <c r="B16" s="3" t="s">
        <v>15</v>
      </c>
      <c r="C16" s="3" t="s">
        <v>15</v>
      </c>
    </row>
    <row r="17" spans="2:8" x14ac:dyDescent="0.4">
      <c r="B17" s="4" t="s">
        <v>224</v>
      </c>
      <c r="C17" s="4"/>
    </row>
    <row r="18" spans="2:8" x14ac:dyDescent="0.4">
      <c r="B18" s="4" t="s">
        <v>225</v>
      </c>
      <c r="C18" s="4"/>
    </row>
    <row r="19" spans="2:8" x14ac:dyDescent="0.4">
      <c r="B19" s="4" t="s">
        <v>226</v>
      </c>
      <c r="C19" s="4"/>
    </row>
    <row r="20" spans="2:8" ht="19.5" thickBot="1" x14ac:dyDescent="0.45">
      <c r="B20" s="7"/>
      <c r="C20" s="7"/>
      <c r="D20" s="27"/>
      <c r="E20" s="7"/>
      <c r="F20" s="7"/>
      <c r="G20" s="7"/>
      <c r="H20" s="7"/>
    </row>
  </sheetData>
  <mergeCells count="6">
    <mergeCell ref="B2:H2"/>
    <mergeCell ref="B3:H3"/>
    <mergeCell ref="B11:C11"/>
    <mergeCell ref="D11:H11"/>
    <mergeCell ref="B13:C13"/>
    <mergeCell ref="D13:F13"/>
  </mergeCells>
  <phoneticPr fontId="3"/>
  <pageMargins left="0.7" right="0.7" top="0.75" bottom="0.75" header="0.3" footer="0.3"/>
  <pageSetup paperSize="9" orientation="portrait" horizontalDpi="1200" verticalDpi="1200" r:id="rId1"/>
  <ignoredErrors>
    <ignoredError sqref="B7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6A6CD-0445-4263-9CBD-1E2DD9D37C74}">
  <dimension ref="B1:I17"/>
  <sheetViews>
    <sheetView showGridLines="0" zoomScale="130" zoomScaleNormal="130" workbookViewId="0">
      <selection activeCell="B2" sqref="B2:I2"/>
    </sheetView>
  </sheetViews>
  <sheetFormatPr defaultRowHeight="18.75" x14ac:dyDescent="0.4"/>
  <cols>
    <col min="1" max="1" width="1.125" customWidth="1"/>
    <col min="2" max="2" width="14" customWidth="1"/>
    <col min="3" max="3" width="13.75" customWidth="1"/>
    <col min="4" max="4" width="1.5" customWidth="1"/>
    <col min="5" max="5" width="11" customWidth="1"/>
    <col min="6" max="6" width="13.375" customWidth="1"/>
    <col min="7" max="7" width="1.125" customWidth="1"/>
    <col min="8" max="8" width="13" bestFit="1" customWidth="1"/>
    <col min="9" max="9" width="12.75" customWidth="1"/>
  </cols>
  <sheetData>
    <row r="1" spans="2:9" ht="6.75" customHeight="1" x14ac:dyDescent="0.4"/>
    <row r="2" spans="2:9" ht="24.75" x14ac:dyDescent="0.4">
      <c r="B2" s="67" t="s">
        <v>239</v>
      </c>
      <c r="C2" s="67"/>
      <c r="D2" s="67"/>
      <c r="E2" s="67"/>
      <c r="F2" s="67"/>
      <c r="G2" s="67"/>
      <c r="H2" s="67"/>
      <c r="I2" s="67"/>
    </row>
    <row r="3" spans="2:9" ht="25.5" thickBot="1" x14ac:dyDescent="0.45">
      <c r="B3" s="66" t="s">
        <v>240</v>
      </c>
      <c r="C3" s="66"/>
      <c r="D3" s="66"/>
      <c r="E3" s="66"/>
      <c r="F3" s="66"/>
      <c r="G3" s="66"/>
      <c r="H3" s="66"/>
      <c r="I3" s="66"/>
    </row>
    <row r="4" spans="2:9" ht="19.5" thickTop="1" x14ac:dyDescent="0.4"/>
    <row r="5" spans="2:9" x14ac:dyDescent="0.4">
      <c r="B5" s="2" t="s">
        <v>72</v>
      </c>
      <c r="C5" s="2" t="s">
        <v>244</v>
      </c>
      <c r="E5" s="2" t="s">
        <v>72</v>
      </c>
      <c r="F5" s="2" t="s">
        <v>242</v>
      </c>
      <c r="H5" s="2" t="s">
        <v>82</v>
      </c>
      <c r="I5" s="2" t="s">
        <v>245</v>
      </c>
    </row>
    <row r="6" spans="2:9" x14ac:dyDescent="0.4">
      <c r="B6" s="13">
        <v>43831</v>
      </c>
      <c r="C6" s="4"/>
      <c r="E6" s="13">
        <v>43831</v>
      </c>
      <c r="F6" s="4"/>
      <c r="H6" s="14">
        <v>1</v>
      </c>
      <c r="I6" s="4"/>
    </row>
    <row r="7" spans="2:9" x14ac:dyDescent="0.4">
      <c r="B7" s="13">
        <v>43832</v>
      </c>
      <c r="C7" s="4"/>
      <c r="E7" s="13">
        <v>43832</v>
      </c>
      <c r="F7" s="4"/>
      <c r="H7" s="14">
        <v>2</v>
      </c>
      <c r="I7" s="4"/>
    </row>
    <row r="8" spans="2:9" x14ac:dyDescent="0.4">
      <c r="B8" s="13">
        <v>43833</v>
      </c>
      <c r="C8" s="4"/>
      <c r="E8" s="13">
        <v>43833</v>
      </c>
      <c r="F8" s="4"/>
      <c r="H8" s="14">
        <v>3</v>
      </c>
      <c r="I8" s="4"/>
    </row>
    <row r="9" spans="2:9" x14ac:dyDescent="0.4">
      <c r="B9" s="13">
        <v>43834</v>
      </c>
      <c r="C9" s="4"/>
      <c r="E9" s="13">
        <v>43834</v>
      </c>
      <c r="F9" s="4"/>
      <c r="H9" s="14">
        <v>4</v>
      </c>
      <c r="I9" s="4"/>
    </row>
    <row r="10" spans="2:9" x14ac:dyDescent="0.4">
      <c r="B10" s="13">
        <v>43835</v>
      </c>
      <c r="C10" s="4"/>
      <c r="E10" s="13">
        <v>43835</v>
      </c>
      <c r="F10" s="4"/>
      <c r="H10" s="14">
        <v>5</v>
      </c>
      <c r="I10" s="4"/>
    </row>
    <row r="12" spans="2:9" x14ac:dyDescent="0.4">
      <c r="B12" s="2" t="s">
        <v>72</v>
      </c>
      <c r="C12" s="2" t="s">
        <v>243</v>
      </c>
      <c r="E12" s="2" t="s">
        <v>15</v>
      </c>
      <c r="F12" s="2" t="s">
        <v>246</v>
      </c>
    </row>
    <row r="13" spans="2:9" x14ac:dyDescent="0.4">
      <c r="B13" s="13">
        <v>43831</v>
      </c>
      <c r="C13" s="4"/>
      <c r="E13" s="14" t="s">
        <v>20</v>
      </c>
      <c r="F13" s="4"/>
    </row>
    <row r="14" spans="2:9" x14ac:dyDescent="0.4">
      <c r="B14" s="13">
        <v>43832</v>
      </c>
      <c r="C14" s="4"/>
      <c r="E14" s="14" t="s">
        <v>21</v>
      </c>
      <c r="F14" s="4"/>
    </row>
    <row r="15" spans="2:9" x14ac:dyDescent="0.4">
      <c r="B15" s="13">
        <v>43833</v>
      </c>
      <c r="C15" s="4"/>
      <c r="E15" s="14" t="s">
        <v>22</v>
      </c>
      <c r="F15" s="4"/>
    </row>
    <row r="16" spans="2:9" x14ac:dyDescent="0.4">
      <c r="B16" s="13">
        <v>43834</v>
      </c>
      <c r="C16" s="4"/>
      <c r="E16" s="14" t="s">
        <v>138</v>
      </c>
      <c r="F16" s="4"/>
    </row>
    <row r="17" spans="2:6" x14ac:dyDescent="0.4">
      <c r="B17" s="13">
        <v>43835</v>
      </c>
      <c r="C17" s="4"/>
      <c r="E17" s="14" t="s">
        <v>247</v>
      </c>
      <c r="F17" s="4"/>
    </row>
  </sheetData>
  <mergeCells count="2">
    <mergeCell ref="B3:I3"/>
    <mergeCell ref="B2:I2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E381-EEFA-4776-98F7-AD30D6C331F8}">
  <dimension ref="B1:H16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2.375" customWidth="1"/>
    <col min="3" max="3" width="9.875" customWidth="1"/>
    <col min="4" max="4" width="9.625" customWidth="1"/>
    <col min="5" max="5" width="11" customWidth="1"/>
    <col min="6" max="6" width="2" customWidth="1"/>
    <col min="7" max="7" width="11.875" customWidth="1"/>
    <col min="8" max="8" width="13" bestFit="1" customWidth="1"/>
    <col min="9" max="9" width="11.25" customWidth="1"/>
  </cols>
  <sheetData>
    <row r="1" spans="2:8" ht="6.75" customHeight="1" x14ac:dyDescent="0.4"/>
    <row r="2" spans="2:8" ht="24.75" x14ac:dyDescent="0.4">
      <c r="B2" s="67" t="s">
        <v>237</v>
      </c>
      <c r="C2" s="67"/>
      <c r="D2" s="67"/>
      <c r="E2" s="67"/>
      <c r="F2" s="67"/>
      <c r="G2" s="67"/>
      <c r="H2" s="25"/>
    </row>
    <row r="3" spans="2:8" ht="25.5" thickBot="1" x14ac:dyDescent="0.45">
      <c r="B3" s="66" t="s">
        <v>228</v>
      </c>
      <c r="C3" s="66"/>
      <c r="D3" s="66"/>
      <c r="E3" s="66"/>
      <c r="F3" s="66"/>
      <c r="G3" s="66"/>
      <c r="H3" s="25"/>
    </row>
    <row r="4" spans="2:8" ht="19.5" thickTop="1" x14ac:dyDescent="0.4"/>
    <row r="5" spans="2:8" x14ac:dyDescent="0.4">
      <c r="B5" s="92"/>
      <c r="C5" s="93"/>
      <c r="D5" s="93"/>
      <c r="E5" s="93"/>
      <c r="F5" s="93"/>
      <c r="G5" s="94"/>
    </row>
    <row r="6" spans="2:8" x14ac:dyDescent="0.4">
      <c r="B6" t="s">
        <v>236</v>
      </c>
    </row>
    <row r="8" spans="2:8" x14ac:dyDescent="0.4">
      <c r="B8" s="2" t="s">
        <v>15</v>
      </c>
      <c r="C8" s="2" t="s">
        <v>16</v>
      </c>
      <c r="D8" s="2" t="s">
        <v>17</v>
      </c>
      <c r="E8" s="2" t="s">
        <v>18</v>
      </c>
    </row>
    <row r="9" spans="2:8" x14ac:dyDescent="0.4">
      <c r="B9" s="4" t="s">
        <v>20</v>
      </c>
      <c r="C9" s="4">
        <v>53</v>
      </c>
      <c r="D9" s="4">
        <v>88</v>
      </c>
      <c r="E9" s="4">
        <v>71</v>
      </c>
    </row>
    <row r="10" spans="2:8" x14ac:dyDescent="0.4">
      <c r="B10" s="4" t="s">
        <v>21</v>
      </c>
      <c r="C10" s="4">
        <v>72</v>
      </c>
      <c r="D10" s="4">
        <v>51</v>
      </c>
      <c r="E10" s="4">
        <v>24</v>
      </c>
    </row>
    <row r="11" spans="2:8" x14ac:dyDescent="0.4">
      <c r="B11" s="4" t="s">
        <v>22</v>
      </c>
      <c r="C11" s="4">
        <v>10</v>
      </c>
      <c r="D11" s="4">
        <v>20</v>
      </c>
      <c r="E11" s="4">
        <v>58</v>
      </c>
    </row>
    <row r="12" spans="2:8" x14ac:dyDescent="0.4">
      <c r="B12" s="3" t="s">
        <v>235</v>
      </c>
      <c r="C12" s="4">
        <f>MAX(C9:C11)</f>
        <v>72</v>
      </c>
      <c r="D12" s="4">
        <f t="shared" ref="D12:E12" si="0">MAX(D9:D11)</f>
        <v>88</v>
      </c>
      <c r="E12" s="4">
        <f t="shared" si="0"/>
        <v>71</v>
      </c>
    </row>
    <row r="13" spans="2:8" ht="19.5" thickBot="1" x14ac:dyDescent="0.45">
      <c r="B13" s="7"/>
      <c r="C13" s="7"/>
      <c r="D13" s="7"/>
      <c r="E13" s="7"/>
      <c r="F13" s="7"/>
      <c r="G13" s="7"/>
    </row>
    <row r="16" spans="2:8" x14ac:dyDescent="0.4">
      <c r="B16" s="33" t="s">
        <v>238</v>
      </c>
    </row>
  </sheetData>
  <mergeCells count="3">
    <mergeCell ref="B2:G2"/>
    <mergeCell ref="B3:G3"/>
    <mergeCell ref="B5:G5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178B-F890-4C1D-AB92-10768279BA53}">
  <dimension ref="B1:F9"/>
  <sheetViews>
    <sheetView showGridLines="0" zoomScale="130" zoomScaleNormal="130" workbookViewId="0">
      <selection activeCell="B2" sqref="B2:F2"/>
    </sheetView>
  </sheetViews>
  <sheetFormatPr defaultRowHeight="18.75" x14ac:dyDescent="0.4"/>
  <cols>
    <col min="1" max="1" width="1.125" customWidth="1"/>
  </cols>
  <sheetData>
    <row r="1" spans="2:6" ht="6.75" customHeight="1" x14ac:dyDescent="0.4"/>
    <row r="2" spans="2:6" ht="24.75" x14ac:dyDescent="0.4">
      <c r="B2" s="67" t="s">
        <v>26</v>
      </c>
      <c r="C2" s="67"/>
      <c r="D2" s="67"/>
      <c r="E2" s="67"/>
      <c r="F2" s="67"/>
    </row>
    <row r="3" spans="2:6" ht="25.5" thickBot="1" x14ac:dyDescent="0.45">
      <c r="B3" s="66" t="s">
        <v>27</v>
      </c>
      <c r="C3" s="66"/>
      <c r="D3" s="66"/>
      <c r="E3" s="66"/>
      <c r="F3" s="66"/>
    </row>
    <row r="4" spans="2:6" ht="19.5" thickTop="1" x14ac:dyDescent="0.4"/>
    <row r="5" spans="2:6" x14ac:dyDescent="0.4">
      <c r="B5" s="2" t="s">
        <v>15</v>
      </c>
      <c r="C5" s="2" t="s">
        <v>16</v>
      </c>
      <c r="D5" s="2" t="s">
        <v>17</v>
      </c>
      <c r="E5" s="2" t="s">
        <v>18</v>
      </c>
      <c r="F5" s="2" t="s">
        <v>28</v>
      </c>
    </row>
    <row r="6" spans="2:6" x14ac:dyDescent="0.4">
      <c r="B6" s="4" t="s">
        <v>20</v>
      </c>
      <c r="C6" s="4">
        <v>53</v>
      </c>
      <c r="D6" s="4">
        <v>88</v>
      </c>
      <c r="E6" s="4">
        <v>71</v>
      </c>
      <c r="F6" s="4"/>
    </row>
    <row r="7" spans="2:6" x14ac:dyDescent="0.4">
      <c r="B7" s="4" t="s">
        <v>21</v>
      </c>
      <c r="C7" s="4">
        <v>72</v>
      </c>
      <c r="D7" s="4">
        <v>51</v>
      </c>
      <c r="E7" s="4">
        <v>24</v>
      </c>
      <c r="F7" s="4"/>
    </row>
    <row r="8" spans="2:6" x14ac:dyDescent="0.4">
      <c r="B8" s="4" t="s">
        <v>22</v>
      </c>
      <c r="C8" s="4">
        <v>10</v>
      </c>
      <c r="D8" s="4">
        <v>20</v>
      </c>
      <c r="E8" s="4">
        <v>58</v>
      </c>
      <c r="F8" s="4"/>
    </row>
    <row r="9" spans="2:6" ht="19.5" thickBot="1" x14ac:dyDescent="0.45">
      <c r="B9" s="7"/>
      <c r="C9" s="7"/>
      <c r="D9" s="7"/>
      <c r="E9" s="7"/>
      <c r="F9" s="7"/>
    </row>
  </sheetData>
  <mergeCells count="2">
    <mergeCell ref="B2:F2"/>
    <mergeCell ref="B3:F3"/>
  </mergeCells>
  <phoneticPr fontId="3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798D0-95E4-44DD-9040-1F79EBE9233F}">
  <dimension ref="B1:H17"/>
  <sheetViews>
    <sheetView showGridLines="0" zoomScale="130" zoomScaleNormal="130" workbookViewId="0">
      <selection activeCell="B15" sqref="B15"/>
    </sheetView>
  </sheetViews>
  <sheetFormatPr defaultRowHeight="18.75" x14ac:dyDescent="0.4"/>
  <cols>
    <col min="1" max="1" width="1.125" customWidth="1"/>
    <col min="2" max="2" width="12.375" customWidth="1"/>
    <col min="3" max="3" width="13.125" customWidth="1"/>
    <col min="4" max="4" width="12.5" customWidth="1"/>
    <col min="5" max="5" width="11" customWidth="1"/>
    <col min="6" max="6" width="2" customWidth="1"/>
    <col min="7" max="7" width="11.875" customWidth="1"/>
    <col min="8" max="8" width="13" bestFit="1" customWidth="1"/>
    <col min="9" max="9" width="11.25" customWidth="1"/>
  </cols>
  <sheetData>
    <row r="1" spans="2:8" ht="6.75" customHeight="1" x14ac:dyDescent="0.4"/>
    <row r="2" spans="2:8" ht="24.75" x14ac:dyDescent="0.4">
      <c r="B2" s="67" t="s">
        <v>237</v>
      </c>
      <c r="C2" s="67"/>
      <c r="D2" s="67"/>
      <c r="E2" s="67"/>
      <c r="F2" s="67"/>
      <c r="G2" s="67"/>
      <c r="H2" s="67"/>
    </row>
    <row r="3" spans="2:8" ht="25.5" thickBot="1" x14ac:dyDescent="0.45">
      <c r="B3" s="66" t="s">
        <v>228</v>
      </c>
      <c r="C3" s="66"/>
      <c r="D3" s="66"/>
      <c r="E3" s="66"/>
      <c r="F3" s="66"/>
      <c r="G3" s="66"/>
      <c r="H3" s="66"/>
    </row>
    <row r="4" spans="2:8" ht="19.5" thickTop="1" x14ac:dyDescent="0.4"/>
    <row r="5" spans="2:8" x14ac:dyDescent="0.4">
      <c r="C5" s="2" t="s">
        <v>82</v>
      </c>
      <c r="D5" s="2" t="s">
        <v>245</v>
      </c>
      <c r="E5" s="6" t="s">
        <v>248</v>
      </c>
    </row>
    <row r="6" spans="2:8" x14ac:dyDescent="0.4">
      <c r="C6" s="14">
        <v>1</v>
      </c>
      <c r="D6" s="4" t="str">
        <f>TEXT(C6,"000")</f>
        <v>001</v>
      </c>
      <c r="E6" s="4"/>
    </row>
    <row r="7" spans="2:8" x14ac:dyDescent="0.4">
      <c r="C7" s="14">
        <v>2</v>
      </c>
      <c r="D7" s="4" t="str">
        <f t="shared" ref="D7:D10" si="0">TEXT(C7,"000")</f>
        <v>002</v>
      </c>
      <c r="E7" s="4"/>
    </row>
    <row r="8" spans="2:8" x14ac:dyDescent="0.4">
      <c r="C8" s="14">
        <v>3</v>
      </c>
      <c r="D8" s="4" t="str">
        <f t="shared" si="0"/>
        <v>003</v>
      </c>
      <c r="E8" s="4"/>
    </row>
    <row r="9" spans="2:8" x14ac:dyDescent="0.4">
      <c r="C9" s="14">
        <v>4</v>
      </c>
      <c r="D9" s="4" t="str">
        <f t="shared" si="0"/>
        <v>004</v>
      </c>
      <c r="E9" s="4"/>
    </row>
    <row r="10" spans="2:8" x14ac:dyDescent="0.4">
      <c r="C10" s="14">
        <v>5</v>
      </c>
      <c r="D10" s="4" t="str">
        <f t="shared" si="0"/>
        <v>005</v>
      </c>
      <c r="E10" s="4"/>
    </row>
    <row r="11" spans="2:8" x14ac:dyDescent="0.4">
      <c r="B11" s="35" t="s">
        <v>67</v>
      </c>
      <c r="C11" s="4"/>
      <c r="D11" s="4"/>
      <c r="E11" s="4"/>
    </row>
    <row r="12" spans="2:8" ht="19.5" thickBot="1" x14ac:dyDescent="0.45">
      <c r="B12" s="7"/>
      <c r="C12" s="7"/>
      <c r="D12" s="7"/>
      <c r="E12" s="7"/>
      <c r="F12" s="7"/>
      <c r="G12" s="7"/>
      <c r="H12" s="7"/>
    </row>
    <row r="14" spans="2:8" x14ac:dyDescent="0.4">
      <c r="B14" s="3" t="s">
        <v>185</v>
      </c>
      <c r="C14" s="3" t="s">
        <v>220</v>
      </c>
      <c r="D14" s="3" t="s">
        <v>5</v>
      </c>
      <c r="G14" s="3" t="s">
        <v>185</v>
      </c>
      <c r="H14" s="3" t="s">
        <v>5</v>
      </c>
    </row>
    <row r="15" spans="2:8" x14ac:dyDescent="0.4">
      <c r="B15" s="4" t="s">
        <v>205</v>
      </c>
      <c r="C15" s="4" t="str">
        <f>MID(B15,4,2)</f>
        <v>12</v>
      </c>
      <c r="D15" s="4"/>
      <c r="G15" s="4">
        <v>12</v>
      </c>
      <c r="H15" s="10">
        <v>1000</v>
      </c>
    </row>
    <row r="16" spans="2:8" x14ac:dyDescent="0.4">
      <c r="B16" s="4" t="s">
        <v>206</v>
      </c>
      <c r="C16" s="4" t="str">
        <f t="shared" ref="C16:C17" si="1">MID(B16,4,2)</f>
        <v>25</v>
      </c>
      <c r="D16" s="4"/>
      <c r="G16" s="4">
        <v>25</v>
      </c>
      <c r="H16" s="10">
        <v>50000</v>
      </c>
    </row>
    <row r="17" spans="2:4" x14ac:dyDescent="0.4">
      <c r="B17" s="4" t="s">
        <v>207</v>
      </c>
      <c r="C17" s="4" t="str">
        <f t="shared" si="1"/>
        <v>25</v>
      </c>
      <c r="D17" s="4"/>
    </row>
  </sheetData>
  <mergeCells count="2">
    <mergeCell ref="B3:H3"/>
    <mergeCell ref="B2:H2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C1622-03BE-48D3-B7E3-799172F4C735}">
  <dimension ref="B1:G16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1.25" customWidth="1"/>
    <col min="3" max="3" width="11.5" customWidth="1"/>
    <col min="4" max="4" width="12.375" customWidth="1"/>
    <col min="5" max="5" width="11" bestFit="1" customWidth="1"/>
    <col min="6" max="6" width="12.375" customWidth="1"/>
    <col min="7" max="7" width="11.875" customWidth="1"/>
    <col min="8" max="8" width="13" bestFit="1" customWidth="1"/>
    <col min="9" max="9" width="11.25" customWidth="1"/>
  </cols>
  <sheetData>
    <row r="1" spans="2:7" ht="6.75" customHeight="1" x14ac:dyDescent="0.4"/>
    <row r="2" spans="2:7" ht="24.75" x14ac:dyDescent="0.4">
      <c r="B2" s="67" t="s">
        <v>254</v>
      </c>
      <c r="C2" s="67"/>
      <c r="D2" s="67"/>
      <c r="E2" s="67"/>
      <c r="F2" s="67"/>
      <c r="G2" s="67"/>
    </row>
    <row r="3" spans="2:7" ht="25.5" thickBot="1" x14ac:dyDescent="0.45">
      <c r="B3" s="66" t="s">
        <v>250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2" t="s">
        <v>82</v>
      </c>
      <c r="D5" s="3" t="s">
        <v>82</v>
      </c>
      <c r="F5" s="3" t="s">
        <v>82</v>
      </c>
    </row>
    <row r="6" spans="2:7" x14ac:dyDescent="0.4">
      <c r="B6" s="4">
        <v>1</v>
      </c>
      <c r="D6" s="4"/>
      <c r="F6" s="4"/>
    </row>
    <row r="7" spans="2:7" x14ac:dyDescent="0.4">
      <c r="B7" s="4">
        <v>2</v>
      </c>
      <c r="D7" s="4"/>
      <c r="F7" s="4"/>
    </row>
    <row r="8" spans="2:7" x14ac:dyDescent="0.4">
      <c r="B8" s="4">
        <v>3</v>
      </c>
      <c r="D8" s="4"/>
      <c r="F8" s="4"/>
    </row>
    <row r="9" spans="2:7" x14ac:dyDescent="0.4">
      <c r="B9" s="4">
        <v>4</v>
      </c>
      <c r="D9" s="4"/>
      <c r="F9" s="4"/>
    </row>
    <row r="10" spans="2:7" x14ac:dyDescent="0.4">
      <c r="B10" s="4">
        <v>5</v>
      </c>
      <c r="D10" s="4"/>
      <c r="F10" s="4"/>
    </row>
    <row r="11" spans="2:7" ht="19.5" thickBot="1" x14ac:dyDescent="0.45">
      <c r="B11" s="7"/>
      <c r="C11" s="7"/>
      <c r="D11" s="7"/>
      <c r="E11" s="7"/>
      <c r="F11" s="7"/>
      <c r="G11" s="7"/>
    </row>
    <row r="13" spans="2:7" x14ac:dyDescent="0.4">
      <c r="B13" s="3" t="s">
        <v>185</v>
      </c>
      <c r="D13" s="3" t="s">
        <v>185</v>
      </c>
    </row>
    <row r="14" spans="2:7" x14ac:dyDescent="0.4">
      <c r="B14" s="4" t="s">
        <v>429</v>
      </c>
      <c r="D14" s="4"/>
    </row>
    <row r="15" spans="2:7" x14ac:dyDescent="0.4">
      <c r="B15" s="4" t="s">
        <v>430</v>
      </c>
      <c r="D15" s="4"/>
    </row>
    <row r="16" spans="2:7" x14ac:dyDescent="0.4">
      <c r="B16" s="4" t="s">
        <v>428</v>
      </c>
      <c r="D16" s="4"/>
    </row>
  </sheetData>
  <mergeCells count="2">
    <mergeCell ref="B2:G2"/>
    <mergeCell ref="B3:G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2571F-5E76-4935-9407-465C8B543DC4}">
  <dimension ref="B1:H13"/>
  <sheetViews>
    <sheetView showGridLines="0" zoomScale="130" zoomScaleNormal="130" workbookViewId="0">
      <selection activeCell="B2" sqref="B2:H2"/>
    </sheetView>
  </sheetViews>
  <sheetFormatPr defaultRowHeight="18.75" x14ac:dyDescent="0.4"/>
  <cols>
    <col min="1" max="1" width="1.125" customWidth="1"/>
    <col min="2" max="2" width="13.125" bestFit="1" customWidth="1"/>
    <col min="6" max="6" width="2.25" customWidth="1"/>
    <col min="7" max="7" width="15.875" customWidth="1"/>
  </cols>
  <sheetData>
    <row r="1" spans="2:8" ht="6.75" customHeight="1" x14ac:dyDescent="0.4"/>
    <row r="2" spans="2:8" ht="24.75" x14ac:dyDescent="0.4">
      <c r="B2" s="67" t="s">
        <v>258</v>
      </c>
      <c r="C2" s="67"/>
      <c r="D2" s="67"/>
      <c r="E2" s="67"/>
      <c r="F2" s="67"/>
      <c r="G2" s="67"/>
      <c r="H2" s="67"/>
    </row>
    <row r="3" spans="2:8" ht="25.5" thickBot="1" x14ac:dyDescent="0.45">
      <c r="B3" s="66" t="s">
        <v>259</v>
      </c>
      <c r="C3" s="66"/>
      <c r="D3" s="66"/>
      <c r="E3" s="66"/>
      <c r="F3" s="66"/>
      <c r="G3" s="66"/>
      <c r="H3" s="66"/>
    </row>
    <row r="4" spans="2:8" ht="19.5" thickTop="1" x14ac:dyDescent="0.4"/>
    <row r="5" spans="2:8" x14ac:dyDescent="0.4">
      <c r="B5" s="2" t="s">
        <v>15</v>
      </c>
      <c r="C5" s="2" t="s">
        <v>255</v>
      </c>
      <c r="D5" s="2" t="s">
        <v>256</v>
      </c>
      <c r="E5" s="2" t="s">
        <v>74</v>
      </c>
      <c r="G5" s="18" t="s">
        <v>261</v>
      </c>
    </row>
    <row r="6" spans="2:8" x14ac:dyDescent="0.4">
      <c r="B6" s="13" t="s">
        <v>20</v>
      </c>
      <c r="C6" s="10">
        <v>1000</v>
      </c>
      <c r="D6" s="11">
        <v>2000</v>
      </c>
      <c r="E6" s="12">
        <f>SUM(C6:D6)</f>
        <v>3000</v>
      </c>
      <c r="G6" s="4"/>
    </row>
    <row r="7" spans="2:8" x14ac:dyDescent="0.4">
      <c r="B7" s="13" t="s">
        <v>22</v>
      </c>
      <c r="C7" s="10">
        <v>2000</v>
      </c>
      <c r="D7" s="11">
        <v>30000</v>
      </c>
      <c r="E7" s="12">
        <f t="shared" ref="E7:E11" si="0">SUM(C7:D7)</f>
        <v>32000</v>
      </c>
    </row>
    <row r="8" spans="2:8" ht="18.75" customHeight="1" x14ac:dyDescent="0.4">
      <c r="B8" s="13" t="s">
        <v>21</v>
      </c>
      <c r="C8" s="10"/>
      <c r="D8" s="11"/>
      <c r="E8" s="12">
        <f t="shared" si="0"/>
        <v>0</v>
      </c>
      <c r="G8" s="23" t="s">
        <v>260</v>
      </c>
      <c r="H8" s="23" t="s">
        <v>5</v>
      </c>
    </row>
    <row r="9" spans="2:8" x14ac:dyDescent="0.4">
      <c r="B9" s="13" t="s">
        <v>257</v>
      </c>
      <c r="C9" s="10">
        <v>3000</v>
      </c>
      <c r="D9" s="11">
        <v>2000</v>
      </c>
      <c r="E9" s="12">
        <f t="shared" si="0"/>
        <v>5000</v>
      </c>
      <c r="G9" s="8">
        <v>1</v>
      </c>
      <c r="H9" s="4"/>
    </row>
    <row r="10" spans="2:8" x14ac:dyDescent="0.4">
      <c r="B10" s="13" t="s">
        <v>138</v>
      </c>
      <c r="C10" s="10"/>
      <c r="D10" s="11"/>
      <c r="E10" s="12">
        <f t="shared" si="0"/>
        <v>0</v>
      </c>
      <c r="G10" s="8">
        <v>2</v>
      </c>
      <c r="H10" s="4"/>
    </row>
    <row r="11" spans="2:8" x14ac:dyDescent="0.4">
      <c r="B11" s="13" t="s">
        <v>351</v>
      </c>
      <c r="C11" s="10">
        <v>1000</v>
      </c>
      <c r="D11" s="11">
        <v>3000</v>
      </c>
      <c r="E11" s="12">
        <f t="shared" si="0"/>
        <v>4000</v>
      </c>
      <c r="G11" s="8">
        <v>3</v>
      </c>
      <c r="H11" s="4"/>
    </row>
    <row r="12" spans="2:8" x14ac:dyDescent="0.4">
      <c r="G12" s="8">
        <v>4</v>
      </c>
      <c r="H12" s="4"/>
    </row>
    <row r="13" spans="2:8" x14ac:dyDescent="0.4">
      <c r="B13" s="34"/>
    </row>
  </sheetData>
  <mergeCells count="2">
    <mergeCell ref="B3:H3"/>
    <mergeCell ref="B2:H2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C1184-3A33-42D5-BDF3-C6DA0CEBE7E8}">
  <dimension ref="B1:G13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3.125" bestFit="1" customWidth="1"/>
    <col min="6" max="6" width="2.25" customWidth="1"/>
    <col min="7" max="7" width="15.875" customWidth="1"/>
  </cols>
  <sheetData>
    <row r="1" spans="2:7" ht="6.75" customHeight="1" x14ac:dyDescent="0.4"/>
    <row r="2" spans="2:7" ht="24.75" x14ac:dyDescent="0.4">
      <c r="B2" s="67" t="s">
        <v>258</v>
      </c>
      <c r="C2" s="67"/>
      <c r="D2" s="67"/>
      <c r="E2" s="67"/>
      <c r="F2" s="67"/>
      <c r="G2" s="67"/>
    </row>
    <row r="3" spans="2:7" ht="25.5" thickBot="1" x14ac:dyDescent="0.45">
      <c r="B3" s="66" t="s">
        <v>259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2" t="s">
        <v>145</v>
      </c>
      <c r="C5" s="2" t="s">
        <v>255</v>
      </c>
      <c r="D5" s="2" t="s">
        <v>256</v>
      </c>
      <c r="E5" s="2" t="s">
        <v>74</v>
      </c>
      <c r="G5" s="18" t="s">
        <v>262</v>
      </c>
    </row>
    <row r="6" spans="2:7" x14ac:dyDescent="0.4">
      <c r="B6" s="13" t="s">
        <v>20</v>
      </c>
      <c r="C6" s="10">
        <v>1000</v>
      </c>
      <c r="D6" s="11">
        <v>2000</v>
      </c>
      <c r="E6" s="12">
        <f>SUM(C6:D6)</f>
        <v>3000</v>
      </c>
      <c r="G6" s="4"/>
    </row>
    <row r="7" spans="2:7" x14ac:dyDescent="0.4">
      <c r="B7" s="13" t="s">
        <v>22</v>
      </c>
      <c r="C7" s="10">
        <v>2000</v>
      </c>
      <c r="D7" s="11">
        <v>30000</v>
      </c>
      <c r="E7" s="12">
        <f t="shared" ref="E7:E11" si="0">SUM(C7:D7)</f>
        <v>32000</v>
      </c>
    </row>
    <row r="8" spans="2:7" ht="18.75" customHeight="1" x14ac:dyDescent="0.4">
      <c r="B8" s="13" t="s">
        <v>21</v>
      </c>
      <c r="C8" s="10"/>
      <c r="D8" s="11"/>
      <c r="E8" s="12">
        <f t="shared" si="0"/>
        <v>0</v>
      </c>
      <c r="G8" s="23" t="s">
        <v>263</v>
      </c>
    </row>
    <row r="9" spans="2:7" x14ac:dyDescent="0.4">
      <c r="B9" s="13" t="s">
        <v>257</v>
      </c>
      <c r="C9" s="10">
        <v>3000</v>
      </c>
      <c r="D9" s="11">
        <v>2000</v>
      </c>
      <c r="E9" s="12">
        <f t="shared" si="0"/>
        <v>5000</v>
      </c>
      <c r="G9" s="8"/>
    </row>
    <row r="10" spans="2:7" x14ac:dyDescent="0.4">
      <c r="B10" s="13" t="s">
        <v>138</v>
      </c>
      <c r="C10" s="10"/>
      <c r="D10" s="11"/>
      <c r="E10" s="12">
        <f t="shared" si="0"/>
        <v>0</v>
      </c>
    </row>
    <row r="11" spans="2:7" x14ac:dyDescent="0.4">
      <c r="B11" s="13" t="s">
        <v>351</v>
      </c>
      <c r="C11" s="10">
        <v>1000</v>
      </c>
      <c r="D11" s="11">
        <v>3000</v>
      </c>
      <c r="E11" s="12">
        <f t="shared" si="0"/>
        <v>4000</v>
      </c>
    </row>
    <row r="13" spans="2:7" x14ac:dyDescent="0.4">
      <c r="B13" s="34"/>
    </row>
  </sheetData>
  <mergeCells count="2">
    <mergeCell ref="B2:G2"/>
    <mergeCell ref="B3:G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65285-7D93-4B2D-9050-37D6421EC969}">
  <dimension ref="B1:G20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23.125" customWidth="1"/>
    <col min="3" max="3" width="15" customWidth="1"/>
    <col min="6" max="6" width="2.25" customWidth="1"/>
    <col min="7" max="7" width="15.875" customWidth="1"/>
  </cols>
  <sheetData>
    <row r="1" spans="2:7" ht="6.75" customHeight="1" x14ac:dyDescent="0.4"/>
    <row r="2" spans="2:7" ht="24.75" x14ac:dyDescent="0.4">
      <c r="B2" s="67" t="s">
        <v>307</v>
      </c>
      <c r="C2" s="67"/>
      <c r="D2" s="67"/>
      <c r="E2" s="67"/>
      <c r="F2" s="67"/>
      <c r="G2" s="67"/>
    </row>
    <row r="3" spans="2:7" ht="25.5" thickBot="1" x14ac:dyDescent="0.45">
      <c r="B3" s="66" t="s">
        <v>280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2" t="s">
        <v>279</v>
      </c>
      <c r="C5" s="2" t="s">
        <v>279</v>
      </c>
    </row>
    <row r="6" spans="2:7" x14ac:dyDescent="0.4">
      <c r="B6" s="13" t="s">
        <v>276</v>
      </c>
      <c r="C6" s="11"/>
    </row>
    <row r="7" spans="2:7" x14ac:dyDescent="0.4">
      <c r="B7" s="13" t="s">
        <v>275</v>
      </c>
      <c r="C7" s="11"/>
    </row>
    <row r="8" spans="2:7" ht="18.75" customHeight="1" x14ac:dyDescent="0.4">
      <c r="B8" s="13" t="s">
        <v>275</v>
      </c>
      <c r="C8" s="11"/>
    </row>
    <row r="9" spans="2:7" x14ac:dyDescent="0.4">
      <c r="B9" s="13" t="s">
        <v>148</v>
      </c>
      <c r="C9" s="11"/>
    </row>
    <row r="10" spans="2:7" x14ac:dyDescent="0.4">
      <c r="B10" s="13" t="s">
        <v>277</v>
      </c>
      <c r="C10" s="11"/>
    </row>
    <row r="11" spans="2:7" x14ac:dyDescent="0.4">
      <c r="B11" s="13" t="s">
        <v>278</v>
      </c>
      <c r="C11" s="11"/>
    </row>
    <row r="12" spans="2:7" ht="19.5" thickBot="1" x14ac:dyDescent="0.45">
      <c r="B12" s="7"/>
      <c r="C12" s="7"/>
      <c r="D12" s="7"/>
      <c r="E12" s="7"/>
      <c r="F12" s="7"/>
      <c r="G12" s="7"/>
    </row>
    <row r="13" spans="2:7" x14ac:dyDescent="0.4">
      <c r="B13" s="34"/>
    </row>
    <row r="14" spans="2:7" x14ac:dyDescent="0.4">
      <c r="B14" s="2" t="s">
        <v>15</v>
      </c>
      <c r="C14" s="2" t="s">
        <v>15</v>
      </c>
    </row>
    <row r="15" spans="2:7" x14ac:dyDescent="0.4">
      <c r="B15" s="13" t="s">
        <v>281</v>
      </c>
      <c r="C15" s="11" t="str">
        <f>TRIM(B15)</f>
        <v>田中　一郎</v>
      </c>
    </row>
    <row r="16" spans="2:7" x14ac:dyDescent="0.4">
      <c r="B16" s="13" t="s">
        <v>167</v>
      </c>
      <c r="C16" s="11" t="str">
        <f t="shared" ref="C16:C20" si="0">TRIM(B16)</f>
        <v>田中二郎</v>
      </c>
    </row>
    <row r="17" spans="2:3" x14ac:dyDescent="0.4">
      <c r="B17" s="13" t="s">
        <v>282</v>
      </c>
      <c r="C17" s="11" t="str">
        <f t="shared" si="0"/>
        <v>田中　三郎</v>
      </c>
    </row>
    <row r="18" spans="2:3" x14ac:dyDescent="0.4">
      <c r="B18" s="13" t="s">
        <v>283</v>
      </c>
      <c r="C18" s="11" t="str">
        <f t="shared" si="0"/>
        <v>田中　四郎</v>
      </c>
    </row>
    <row r="19" spans="2:3" x14ac:dyDescent="0.4">
      <c r="B19" s="13" t="s">
        <v>284</v>
      </c>
      <c r="C19" s="11" t="str">
        <f t="shared" si="0"/>
        <v>田中　五郎</v>
      </c>
    </row>
    <row r="20" spans="2:3" x14ac:dyDescent="0.4">
      <c r="B20" s="13" t="s">
        <v>419</v>
      </c>
      <c r="C20" s="11" t="str">
        <f t="shared" si="0"/>
        <v>田中 六郎</v>
      </c>
    </row>
  </sheetData>
  <autoFilter ref="B5:C11" xr:uid="{70329B03-49EC-4AA9-A358-874356E214E7}"/>
  <mergeCells count="2">
    <mergeCell ref="B2:G2"/>
    <mergeCell ref="B3:G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04B4-1FB1-4585-9AF3-511C6FBB5EE3}">
  <dimension ref="B1:G8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5.25" customWidth="1"/>
    <col min="3" max="3" width="15" customWidth="1"/>
    <col min="4" max="4" width="12.875" customWidth="1"/>
    <col min="6" max="6" width="2.25" customWidth="1"/>
    <col min="7" max="7" width="15.875" customWidth="1"/>
  </cols>
  <sheetData>
    <row r="1" spans="2:7" ht="6.75" customHeight="1" x14ac:dyDescent="0.4"/>
    <row r="2" spans="2:7" ht="24.75" x14ac:dyDescent="0.4">
      <c r="B2" s="67" t="s">
        <v>306</v>
      </c>
      <c r="C2" s="67"/>
      <c r="D2" s="67"/>
      <c r="E2" s="67"/>
      <c r="F2" s="67"/>
      <c r="G2" s="67"/>
    </row>
    <row r="3" spans="2:7" ht="25.5" thickBot="1" x14ac:dyDescent="0.45">
      <c r="B3" s="66" t="s">
        <v>285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95" t="s">
        <v>421</v>
      </c>
      <c r="C5" s="95"/>
      <c r="D5" s="95"/>
      <c r="E5" s="95"/>
      <c r="F5" s="95"/>
      <c r="G5" s="95"/>
    </row>
    <row r="6" spans="2:7" x14ac:dyDescent="0.4">
      <c r="B6" t="s">
        <v>289</v>
      </c>
    </row>
    <row r="7" spans="2:7" x14ac:dyDescent="0.4">
      <c r="B7" s="2" t="s">
        <v>286</v>
      </c>
      <c r="C7" s="2" t="s">
        <v>287</v>
      </c>
      <c r="D7" s="2" t="s">
        <v>288</v>
      </c>
    </row>
    <row r="8" spans="2:7" x14ac:dyDescent="0.4">
      <c r="B8" s="19">
        <v>36526</v>
      </c>
      <c r="C8" s="40">
        <f ca="1">TODAY()</f>
        <v>43971</v>
      </c>
      <c r="D8" s="4"/>
    </row>
  </sheetData>
  <mergeCells count="3">
    <mergeCell ref="B2:G2"/>
    <mergeCell ref="B3:G3"/>
    <mergeCell ref="B5:G5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7BA96-7068-48B8-87B7-8071467C237C}">
  <dimension ref="B1:H12"/>
  <sheetViews>
    <sheetView showGridLines="0" zoomScale="130" zoomScaleNormal="130" workbookViewId="0">
      <selection activeCell="B2" sqref="B2:H2"/>
    </sheetView>
  </sheetViews>
  <sheetFormatPr defaultRowHeight="18.75" x14ac:dyDescent="0.4"/>
  <cols>
    <col min="1" max="1" width="1.125" customWidth="1"/>
    <col min="2" max="3" width="14.125" customWidth="1"/>
    <col min="4" max="4" width="15" customWidth="1"/>
    <col min="7" max="7" width="2.25" customWidth="1"/>
    <col min="8" max="8" width="15.875" customWidth="1"/>
  </cols>
  <sheetData>
    <row r="1" spans="2:8" ht="6.75" customHeight="1" x14ac:dyDescent="0.4"/>
    <row r="2" spans="2:8" ht="24.75" x14ac:dyDescent="0.4">
      <c r="B2" s="67" t="s">
        <v>305</v>
      </c>
      <c r="C2" s="67"/>
      <c r="D2" s="67"/>
      <c r="E2" s="67"/>
      <c r="F2" s="67"/>
      <c r="G2" s="67"/>
      <c r="H2" s="67"/>
    </row>
    <row r="3" spans="2:8" ht="25.5" thickBot="1" x14ac:dyDescent="0.45">
      <c r="B3" s="66" t="s">
        <v>290</v>
      </c>
      <c r="C3" s="66"/>
      <c r="D3" s="66"/>
      <c r="E3" s="66"/>
      <c r="F3" s="66"/>
      <c r="G3" s="66"/>
      <c r="H3" s="66"/>
    </row>
    <row r="4" spans="2:8" ht="19.5" thickTop="1" x14ac:dyDescent="0.4"/>
    <row r="5" spans="2:8" x14ac:dyDescent="0.4">
      <c r="B5" s="2" t="s">
        <v>72</v>
      </c>
      <c r="C5" s="2" t="s">
        <v>241</v>
      </c>
      <c r="D5" s="2" t="s">
        <v>279</v>
      </c>
    </row>
    <row r="6" spans="2:8" x14ac:dyDescent="0.4">
      <c r="B6" s="19">
        <v>43831</v>
      </c>
      <c r="C6" s="19" t="str">
        <f>TEXT(B6,"aaaa")</f>
        <v>水曜日</v>
      </c>
      <c r="D6" s="11"/>
    </row>
    <row r="7" spans="2:8" x14ac:dyDescent="0.4">
      <c r="B7" s="19">
        <v>43832</v>
      </c>
      <c r="C7" s="19" t="str">
        <f t="shared" ref="C7:C11" si="0">TEXT(B7,"aaaa")</f>
        <v>木曜日</v>
      </c>
      <c r="D7" s="11"/>
    </row>
    <row r="8" spans="2:8" ht="18.75" customHeight="1" x14ac:dyDescent="0.4">
      <c r="B8" s="19">
        <v>43833</v>
      </c>
      <c r="C8" s="19" t="str">
        <f t="shared" si="0"/>
        <v>金曜日</v>
      </c>
      <c r="D8" s="11"/>
    </row>
    <row r="9" spans="2:8" x14ac:dyDescent="0.4">
      <c r="B9" s="19">
        <v>43834</v>
      </c>
      <c r="C9" s="19" t="str">
        <f t="shared" si="0"/>
        <v>土曜日</v>
      </c>
      <c r="D9" s="11"/>
    </row>
    <row r="10" spans="2:8" x14ac:dyDescent="0.4">
      <c r="B10" s="19">
        <v>43835</v>
      </c>
      <c r="C10" s="19" t="str">
        <f t="shared" si="0"/>
        <v>日曜日</v>
      </c>
      <c r="D10" s="11"/>
    </row>
    <row r="11" spans="2:8" x14ac:dyDescent="0.4">
      <c r="B11" s="19">
        <v>43836</v>
      </c>
      <c r="C11" s="19" t="str">
        <f t="shared" si="0"/>
        <v>月曜日</v>
      </c>
      <c r="D11" s="11"/>
    </row>
    <row r="12" spans="2:8" ht="19.5" thickBot="1" x14ac:dyDescent="0.45">
      <c r="B12" s="7"/>
      <c r="C12" s="7"/>
      <c r="D12" s="7"/>
      <c r="E12" s="7"/>
      <c r="F12" s="7"/>
      <c r="G12" s="7"/>
      <c r="H12" s="7"/>
    </row>
  </sheetData>
  <mergeCells count="2">
    <mergeCell ref="B2:H2"/>
    <mergeCell ref="B3:H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39737-CB1B-4A11-B439-B935387BF667}">
  <dimension ref="B1:G9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3" width="14.125" customWidth="1"/>
    <col min="4" max="4" width="15" customWidth="1"/>
    <col min="6" max="6" width="13.75" customWidth="1"/>
    <col min="7" max="7" width="14.25" customWidth="1"/>
  </cols>
  <sheetData>
    <row r="1" spans="2:7" ht="6.75" customHeight="1" x14ac:dyDescent="0.4"/>
    <row r="2" spans="2:7" ht="24.75" x14ac:dyDescent="0.4">
      <c r="B2" s="67" t="s">
        <v>304</v>
      </c>
      <c r="C2" s="67"/>
      <c r="D2" s="67"/>
      <c r="E2" s="67"/>
      <c r="F2" s="67"/>
      <c r="G2" s="67"/>
    </row>
    <row r="3" spans="2:7" ht="25.5" thickBot="1" x14ac:dyDescent="0.45">
      <c r="B3" s="66" t="s">
        <v>291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2" t="s">
        <v>287</v>
      </c>
      <c r="C5" s="2" t="s">
        <v>295</v>
      </c>
      <c r="D5" s="2" t="s">
        <v>173</v>
      </c>
      <c r="F5" s="2" t="s">
        <v>292</v>
      </c>
      <c r="G5" s="2" t="s">
        <v>293</v>
      </c>
    </row>
    <row r="6" spans="2:7" x14ac:dyDescent="0.4">
      <c r="B6" s="19">
        <f ca="1">TODAY()</f>
        <v>43971</v>
      </c>
      <c r="C6" s="19">
        <v>44044</v>
      </c>
      <c r="D6" s="11">
        <f ca="1">NETWORKDAYS(B6,C6)</f>
        <v>53</v>
      </c>
      <c r="F6" s="41">
        <v>44035</v>
      </c>
      <c r="G6" s="4" t="s">
        <v>296</v>
      </c>
    </row>
    <row r="7" spans="2:7" x14ac:dyDescent="0.4">
      <c r="F7" s="41">
        <v>44036</v>
      </c>
      <c r="G7" s="4" t="s">
        <v>297</v>
      </c>
    </row>
    <row r="8" spans="2:7" ht="18.75" customHeight="1" x14ac:dyDescent="0.4">
      <c r="B8" s="2" t="s">
        <v>287</v>
      </c>
      <c r="C8" s="2" t="s">
        <v>295</v>
      </c>
      <c r="D8" s="2" t="s">
        <v>173</v>
      </c>
    </row>
    <row r="9" spans="2:7" x14ac:dyDescent="0.4">
      <c r="B9" s="19">
        <f ca="1">TODAY()</f>
        <v>43971</v>
      </c>
      <c r="C9" s="19">
        <v>44044</v>
      </c>
      <c r="D9" s="11">
        <f ca="1">NETWORKDAYS(B9,C9,F6:F7)</f>
        <v>51</v>
      </c>
      <c r="F9" t="s">
        <v>294</v>
      </c>
    </row>
  </sheetData>
  <mergeCells count="2">
    <mergeCell ref="B2:G2"/>
    <mergeCell ref="B3:G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0BF87-6751-4488-8842-C03B3BCD316E}">
  <dimension ref="B1:G9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4.125" customWidth="1"/>
    <col min="3" max="3" width="17" customWidth="1"/>
    <col min="4" max="4" width="15" customWidth="1"/>
    <col min="6" max="6" width="13.75" customWidth="1"/>
    <col min="7" max="7" width="14.25" customWidth="1"/>
  </cols>
  <sheetData>
    <row r="1" spans="2:7" ht="6.75" customHeight="1" x14ac:dyDescent="0.4"/>
    <row r="2" spans="2:7" ht="24.75" x14ac:dyDescent="0.4">
      <c r="B2" s="67" t="s">
        <v>303</v>
      </c>
      <c r="C2" s="67"/>
      <c r="D2" s="67"/>
      <c r="E2" s="67"/>
      <c r="F2" s="67"/>
      <c r="G2" s="67"/>
    </row>
    <row r="3" spans="2:7" ht="25.5" thickBot="1" x14ac:dyDescent="0.45">
      <c r="B3" s="66" t="s">
        <v>301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2" t="s">
        <v>298</v>
      </c>
      <c r="C5" s="2" t="s">
        <v>299</v>
      </c>
      <c r="D5" s="2" t="s">
        <v>300</v>
      </c>
      <c r="F5" s="2" t="s">
        <v>292</v>
      </c>
      <c r="G5" s="2" t="s">
        <v>293</v>
      </c>
    </row>
    <row r="6" spans="2:7" x14ac:dyDescent="0.4">
      <c r="B6" s="19">
        <v>44013</v>
      </c>
      <c r="C6" s="14">
        <v>30</v>
      </c>
      <c r="D6" s="40"/>
      <c r="F6" s="41">
        <v>44035</v>
      </c>
      <c r="G6" s="4" t="s">
        <v>296</v>
      </c>
    </row>
    <row r="7" spans="2:7" x14ac:dyDescent="0.4">
      <c r="F7" s="41">
        <v>44036</v>
      </c>
      <c r="G7" s="4" t="s">
        <v>297</v>
      </c>
    </row>
    <row r="8" spans="2:7" ht="18.75" customHeight="1" x14ac:dyDescent="0.4">
      <c r="B8" s="2" t="s">
        <v>298</v>
      </c>
      <c r="C8" s="2" t="s">
        <v>299</v>
      </c>
      <c r="D8" s="2" t="s">
        <v>300</v>
      </c>
    </row>
    <row r="9" spans="2:7" x14ac:dyDescent="0.4">
      <c r="B9" s="19">
        <v>44013</v>
      </c>
      <c r="C9" s="14">
        <v>30</v>
      </c>
      <c r="D9" s="40"/>
      <c r="F9" t="s">
        <v>294</v>
      </c>
    </row>
  </sheetData>
  <mergeCells count="2">
    <mergeCell ref="B2:G2"/>
    <mergeCell ref="B3:G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FFD5B-5798-4957-A845-C60FB100BF14}">
  <dimension ref="B1:G18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5.5" customWidth="1"/>
    <col min="3" max="3" width="15.625" customWidth="1"/>
    <col min="4" max="4" width="15" customWidth="1"/>
    <col min="5" max="5" width="11.125" customWidth="1"/>
    <col min="6" max="6" width="13.75" customWidth="1"/>
    <col min="7" max="7" width="14.25" customWidth="1"/>
  </cols>
  <sheetData>
    <row r="1" spans="2:7" ht="6.75" customHeight="1" x14ac:dyDescent="0.4"/>
    <row r="2" spans="2:7" ht="24.75" x14ac:dyDescent="0.4">
      <c r="B2" s="67" t="s">
        <v>302</v>
      </c>
      <c r="C2" s="67"/>
      <c r="D2" s="67"/>
      <c r="E2" s="67"/>
      <c r="F2" s="67"/>
      <c r="G2" s="67"/>
    </row>
    <row r="3" spans="2:7" ht="25.5" thickBot="1" x14ac:dyDescent="0.45">
      <c r="B3" s="66" t="s">
        <v>308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38" t="s">
        <v>318</v>
      </c>
      <c r="C5" s="4"/>
      <c r="E5" s="4" t="s">
        <v>431</v>
      </c>
    </row>
    <row r="6" spans="2:7" x14ac:dyDescent="0.4">
      <c r="B6" s="38" t="s">
        <v>319</v>
      </c>
      <c r="C6" s="4"/>
    </row>
    <row r="7" spans="2:7" ht="19.5" thickBot="1" x14ac:dyDescent="0.45">
      <c r="B7" s="7"/>
      <c r="C7" s="7"/>
      <c r="D7" s="7"/>
      <c r="E7" s="7"/>
      <c r="F7" s="7"/>
      <c r="G7" s="7"/>
    </row>
    <row r="9" spans="2:7" x14ac:dyDescent="0.4">
      <c r="B9" s="2" t="s">
        <v>317</v>
      </c>
      <c r="C9" s="2" t="s">
        <v>15</v>
      </c>
      <c r="D9" s="2" t="s">
        <v>310</v>
      </c>
    </row>
    <row r="10" spans="2:7" x14ac:dyDescent="0.4">
      <c r="B10" s="14" t="s">
        <v>146</v>
      </c>
      <c r="C10" s="4" t="s">
        <v>22</v>
      </c>
      <c r="D10" s="10"/>
    </row>
    <row r="11" spans="2:7" x14ac:dyDescent="0.4">
      <c r="B11" s="14" t="s">
        <v>148</v>
      </c>
      <c r="C11" s="4" t="s">
        <v>22</v>
      </c>
      <c r="D11" s="10"/>
    </row>
    <row r="12" spans="2:7" x14ac:dyDescent="0.4">
      <c r="B12" s="14" t="s">
        <v>146</v>
      </c>
      <c r="C12" s="4" t="s">
        <v>20</v>
      </c>
      <c r="D12" s="10"/>
    </row>
    <row r="14" spans="2:7" x14ac:dyDescent="0.4">
      <c r="B14" t="s">
        <v>309</v>
      </c>
      <c r="E14" t="s">
        <v>314</v>
      </c>
    </row>
    <row r="15" spans="2:7" x14ac:dyDescent="0.4">
      <c r="B15" s="6" t="s">
        <v>15</v>
      </c>
      <c r="C15" s="6" t="s">
        <v>310</v>
      </c>
      <c r="E15" s="6" t="s">
        <v>15</v>
      </c>
      <c r="F15" s="6" t="s">
        <v>310</v>
      </c>
    </row>
    <row r="16" spans="2:7" x14ac:dyDescent="0.4">
      <c r="B16" s="4" t="s">
        <v>20</v>
      </c>
      <c r="C16" s="4" t="s">
        <v>311</v>
      </c>
      <c r="E16" s="4" t="s">
        <v>247</v>
      </c>
      <c r="F16" s="4" t="s">
        <v>315</v>
      </c>
    </row>
    <row r="17" spans="2:6" x14ac:dyDescent="0.4">
      <c r="B17" s="4" t="s">
        <v>21</v>
      </c>
      <c r="C17" s="4" t="s">
        <v>312</v>
      </c>
      <c r="E17" s="4" t="s">
        <v>138</v>
      </c>
      <c r="F17" s="4" t="s">
        <v>316</v>
      </c>
    </row>
    <row r="18" spans="2:6" x14ac:dyDescent="0.4">
      <c r="B18" s="4" t="s">
        <v>22</v>
      </c>
      <c r="C18" s="4" t="s">
        <v>313</v>
      </c>
      <c r="E18" s="4" t="s">
        <v>22</v>
      </c>
      <c r="F18" s="4" t="s">
        <v>311</v>
      </c>
    </row>
  </sheetData>
  <mergeCells count="2">
    <mergeCell ref="B2:G2"/>
    <mergeCell ref="B3:G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41BF7-BC3A-44DB-A9C5-490535285402}">
  <dimension ref="B1:F9"/>
  <sheetViews>
    <sheetView showGridLines="0" zoomScale="130" zoomScaleNormal="130" workbookViewId="0">
      <selection activeCell="B2" sqref="B2:F2"/>
    </sheetView>
  </sheetViews>
  <sheetFormatPr defaultRowHeight="18.75" x14ac:dyDescent="0.4"/>
  <cols>
    <col min="1" max="1" width="1.125" customWidth="1"/>
  </cols>
  <sheetData>
    <row r="1" spans="2:6" ht="6.75" customHeight="1" x14ac:dyDescent="0.4"/>
    <row r="2" spans="2:6" ht="24.75" x14ac:dyDescent="0.4">
      <c r="B2" s="67" t="s">
        <v>29</v>
      </c>
      <c r="C2" s="67"/>
      <c r="D2" s="67"/>
      <c r="E2" s="67"/>
      <c r="F2" s="67"/>
    </row>
    <row r="3" spans="2:6" ht="25.5" thickBot="1" x14ac:dyDescent="0.45">
      <c r="B3" s="66" t="s">
        <v>30</v>
      </c>
      <c r="C3" s="66"/>
      <c r="D3" s="66"/>
      <c r="E3" s="66"/>
      <c r="F3" s="66"/>
    </row>
    <row r="4" spans="2:6" ht="19.5" thickTop="1" x14ac:dyDescent="0.4"/>
    <row r="5" spans="2:6" x14ac:dyDescent="0.4">
      <c r="B5" s="2" t="s">
        <v>15</v>
      </c>
      <c r="C5" s="2" t="s">
        <v>16</v>
      </c>
      <c r="D5" s="2" t="s">
        <v>17</v>
      </c>
      <c r="E5" s="2" t="s">
        <v>18</v>
      </c>
      <c r="F5" s="2" t="s">
        <v>31</v>
      </c>
    </row>
    <row r="6" spans="2:6" x14ac:dyDescent="0.4">
      <c r="B6" s="4" t="s">
        <v>20</v>
      </c>
      <c r="C6" s="4">
        <v>53</v>
      </c>
      <c r="D6" s="4">
        <v>88</v>
      </c>
      <c r="E6" s="4">
        <v>71</v>
      </c>
      <c r="F6" s="4"/>
    </row>
    <row r="7" spans="2:6" x14ac:dyDescent="0.4">
      <c r="B7" s="4" t="s">
        <v>21</v>
      </c>
      <c r="C7" s="4">
        <v>72</v>
      </c>
      <c r="D7" s="4">
        <v>51</v>
      </c>
      <c r="E7" s="4">
        <v>24</v>
      </c>
      <c r="F7" s="4"/>
    </row>
    <row r="8" spans="2:6" x14ac:dyDescent="0.4">
      <c r="B8" s="4" t="s">
        <v>22</v>
      </c>
      <c r="C8" s="4">
        <v>10</v>
      </c>
      <c r="D8" s="4">
        <v>20</v>
      </c>
      <c r="E8" s="4">
        <v>58</v>
      </c>
      <c r="F8" s="4"/>
    </row>
    <row r="9" spans="2:6" ht="19.5" thickBot="1" x14ac:dyDescent="0.45">
      <c r="B9" s="7"/>
      <c r="C9" s="7"/>
      <c r="D9" s="7"/>
      <c r="E9" s="7"/>
      <c r="F9" s="7"/>
    </row>
  </sheetData>
  <mergeCells count="2">
    <mergeCell ref="B2:F2"/>
    <mergeCell ref="B3:F3"/>
  </mergeCells>
  <phoneticPr fontId="3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3471E-31F7-4471-B0DE-702E6BECA974}">
  <dimension ref="B1:G10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5.5" customWidth="1"/>
    <col min="3" max="3" width="15.625" customWidth="1"/>
    <col min="4" max="4" width="1.5" customWidth="1"/>
    <col min="5" max="5" width="11.125" customWidth="1"/>
    <col min="6" max="6" width="13.75" customWidth="1"/>
    <col min="7" max="7" width="14.25" customWidth="1"/>
  </cols>
  <sheetData>
    <row r="1" spans="2:7" ht="6.75" customHeight="1" x14ac:dyDescent="0.4"/>
    <row r="2" spans="2:7" ht="24.75" x14ac:dyDescent="0.4">
      <c r="B2" s="67" t="s">
        <v>320</v>
      </c>
      <c r="C2" s="67"/>
      <c r="D2" s="67"/>
      <c r="E2" s="67"/>
      <c r="F2" s="67"/>
      <c r="G2" s="67"/>
    </row>
    <row r="3" spans="2:7" ht="25.5" thickBot="1" x14ac:dyDescent="0.45">
      <c r="B3" s="66" t="s">
        <v>321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2" t="s">
        <v>15</v>
      </c>
      <c r="C5" s="2" t="s">
        <v>322</v>
      </c>
      <c r="E5" s="2" t="s">
        <v>15</v>
      </c>
      <c r="F5" s="2" t="s">
        <v>322</v>
      </c>
    </row>
    <row r="6" spans="2:7" x14ac:dyDescent="0.4">
      <c r="B6" s="13" t="s">
        <v>257</v>
      </c>
      <c r="C6" s="4"/>
      <c r="E6" s="13" t="s">
        <v>324</v>
      </c>
      <c r="F6" s="4"/>
    </row>
    <row r="7" spans="2:7" x14ac:dyDescent="0.4">
      <c r="B7" s="13" t="s">
        <v>22</v>
      </c>
      <c r="C7" s="4"/>
      <c r="E7" s="13" t="s">
        <v>323</v>
      </c>
      <c r="F7" s="4"/>
    </row>
    <row r="8" spans="2:7" x14ac:dyDescent="0.4">
      <c r="B8" s="13" t="s">
        <v>138</v>
      </c>
      <c r="C8" s="4"/>
      <c r="E8" s="13" t="s">
        <v>138</v>
      </c>
      <c r="F8" s="4"/>
    </row>
    <row r="9" spans="2:7" x14ac:dyDescent="0.4">
      <c r="B9" s="13" t="s">
        <v>21</v>
      </c>
      <c r="C9" s="4"/>
      <c r="E9" s="13" t="s">
        <v>21</v>
      </c>
      <c r="F9" s="4"/>
    </row>
    <row r="10" spans="2:7" x14ac:dyDescent="0.4">
      <c r="B10" s="13" t="s">
        <v>20</v>
      </c>
      <c r="C10" s="4"/>
      <c r="E10" s="13" t="s">
        <v>20</v>
      </c>
      <c r="F10" s="4"/>
    </row>
  </sheetData>
  <autoFilter ref="B5:F5" xr:uid="{352A5EFF-CDB6-4858-88BC-CB2961715B25}">
    <sortState xmlns:xlrd2="http://schemas.microsoft.com/office/spreadsheetml/2017/richdata2" ref="B6:F10">
      <sortCondition ref="B5"/>
    </sortState>
  </autoFilter>
  <mergeCells count="2">
    <mergeCell ref="B2:G2"/>
    <mergeCell ref="B3:G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03AF9-0898-462E-BCB9-CF1D509623A1}">
  <dimension ref="B1:G13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5.5" customWidth="1"/>
    <col min="3" max="3" width="15.625" customWidth="1"/>
    <col min="4" max="4" width="1.5" customWidth="1"/>
    <col min="5" max="5" width="11.125" customWidth="1"/>
    <col min="6" max="6" width="16.625" customWidth="1"/>
    <col min="7" max="7" width="15.875" customWidth="1"/>
  </cols>
  <sheetData>
    <row r="1" spans="2:7" ht="6.75" customHeight="1" x14ac:dyDescent="0.4"/>
    <row r="2" spans="2:7" ht="24.75" x14ac:dyDescent="0.4">
      <c r="B2" s="67" t="s">
        <v>325</v>
      </c>
      <c r="C2" s="67"/>
      <c r="D2" s="67"/>
      <c r="E2" s="67"/>
      <c r="F2" s="67"/>
      <c r="G2" s="67"/>
    </row>
    <row r="3" spans="2:7" ht="25.5" thickBot="1" x14ac:dyDescent="0.45">
      <c r="B3" s="66" t="s">
        <v>326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42" t="s">
        <v>328</v>
      </c>
      <c r="C5" s="4">
        <f>SUM(C9:C13)</f>
        <v>5100</v>
      </c>
      <c r="F5" s="96" t="s">
        <v>330</v>
      </c>
      <c r="G5" s="96" t="s">
        <v>331</v>
      </c>
    </row>
    <row r="6" spans="2:7" x14ac:dyDescent="0.4">
      <c r="B6" s="42" t="s">
        <v>329</v>
      </c>
      <c r="C6" s="4"/>
      <c r="F6" s="97"/>
      <c r="G6" s="97"/>
    </row>
    <row r="7" spans="2:7" x14ac:dyDescent="0.4">
      <c r="F7" s="4"/>
      <c r="G7" s="4"/>
    </row>
    <row r="8" spans="2:7" s="44" customFormat="1" x14ac:dyDescent="0.4">
      <c r="B8" s="43" t="s">
        <v>2</v>
      </c>
      <c r="C8" s="43" t="s">
        <v>5</v>
      </c>
    </row>
    <row r="9" spans="2:7" s="44" customFormat="1" x14ac:dyDescent="0.4">
      <c r="B9" s="45" t="s">
        <v>128</v>
      </c>
      <c r="C9" s="46">
        <v>200</v>
      </c>
    </row>
    <row r="10" spans="2:7" x14ac:dyDescent="0.4">
      <c r="B10" s="13" t="s">
        <v>129</v>
      </c>
      <c r="C10" s="4">
        <v>3000</v>
      </c>
    </row>
    <row r="11" spans="2:7" x14ac:dyDescent="0.4">
      <c r="B11" s="13" t="s">
        <v>191</v>
      </c>
      <c r="C11" s="4">
        <v>400</v>
      </c>
    </row>
    <row r="12" spans="2:7" x14ac:dyDescent="0.4">
      <c r="B12" s="13" t="s">
        <v>190</v>
      </c>
      <c r="C12" s="4">
        <v>500</v>
      </c>
    </row>
    <row r="13" spans="2:7" x14ac:dyDescent="0.4">
      <c r="B13" s="13" t="s">
        <v>327</v>
      </c>
      <c r="C13" s="4">
        <v>1000</v>
      </c>
    </row>
  </sheetData>
  <autoFilter ref="B8:C13" xr:uid="{B22E32FD-74DB-4E9C-B907-8CA0EB0F7B5D}"/>
  <mergeCells count="4">
    <mergeCell ref="B2:G2"/>
    <mergeCell ref="B3:G3"/>
    <mergeCell ref="F5:F6"/>
    <mergeCell ref="G5:G6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9CC70-8D5D-4172-9D47-A193FCFEC764}">
  <dimension ref="B1:E13"/>
  <sheetViews>
    <sheetView showGridLines="0" zoomScale="130" zoomScaleNormal="130" workbookViewId="0">
      <selection activeCell="B2" sqref="B2:E2"/>
    </sheetView>
  </sheetViews>
  <sheetFormatPr defaultRowHeight="18.75" x14ac:dyDescent="0.4"/>
  <cols>
    <col min="1" max="1" width="1.125" customWidth="1"/>
    <col min="2" max="2" width="10.875" customWidth="1"/>
    <col min="3" max="3" width="13.25" customWidth="1"/>
    <col min="4" max="4" width="12.375" customWidth="1"/>
    <col min="5" max="5" width="10" customWidth="1"/>
  </cols>
  <sheetData>
    <row r="1" spans="2:5" ht="6.75" customHeight="1" x14ac:dyDescent="0.4"/>
    <row r="2" spans="2:5" ht="24.75" x14ac:dyDescent="0.4">
      <c r="B2" s="67" t="s">
        <v>432</v>
      </c>
      <c r="C2" s="67"/>
      <c r="D2" s="67"/>
      <c r="E2" s="67"/>
    </row>
    <row r="3" spans="2:5" ht="25.5" thickBot="1" x14ac:dyDescent="0.45">
      <c r="B3" s="66" t="s">
        <v>350</v>
      </c>
      <c r="C3" s="66"/>
      <c r="D3" s="66"/>
      <c r="E3" s="66"/>
    </row>
    <row r="4" spans="2:5" ht="19.5" thickTop="1" x14ac:dyDescent="0.4"/>
    <row r="5" spans="2:5" x14ac:dyDescent="0.4">
      <c r="B5" s="2" t="s">
        <v>15</v>
      </c>
      <c r="C5" s="2" t="s">
        <v>176</v>
      </c>
      <c r="D5" s="2" t="s">
        <v>433</v>
      </c>
      <c r="E5" s="2" t="s">
        <v>352</v>
      </c>
    </row>
    <row r="6" spans="2:5" x14ac:dyDescent="0.4">
      <c r="B6" s="13" t="s">
        <v>20</v>
      </c>
      <c r="C6" s="10">
        <v>1000</v>
      </c>
      <c r="D6" s="4"/>
      <c r="E6" s="4"/>
    </row>
    <row r="7" spans="2:5" x14ac:dyDescent="0.4">
      <c r="B7" s="13" t="s">
        <v>22</v>
      </c>
      <c r="C7" s="10">
        <v>2000</v>
      </c>
      <c r="D7" s="4"/>
      <c r="E7" s="4"/>
    </row>
    <row r="8" spans="2:5" ht="18.75" customHeight="1" x14ac:dyDescent="0.4">
      <c r="B8" s="13" t="s">
        <v>21</v>
      </c>
      <c r="C8" s="10">
        <v>5000</v>
      </c>
      <c r="D8" s="4"/>
      <c r="E8" s="4"/>
    </row>
    <row r="9" spans="2:5" x14ac:dyDescent="0.4">
      <c r="B9" s="13" t="s">
        <v>257</v>
      </c>
      <c r="C9" s="10">
        <v>3000</v>
      </c>
      <c r="D9" s="4"/>
      <c r="E9" s="4"/>
    </row>
    <row r="10" spans="2:5" x14ac:dyDescent="0.4">
      <c r="B10" s="13" t="s">
        <v>138</v>
      </c>
      <c r="C10" s="10">
        <v>4000</v>
      </c>
      <c r="D10" s="4"/>
      <c r="E10" s="4"/>
    </row>
    <row r="11" spans="2:5" x14ac:dyDescent="0.4">
      <c r="B11" s="13" t="s">
        <v>351</v>
      </c>
      <c r="C11" s="10">
        <v>1000</v>
      </c>
      <c r="D11" s="4"/>
      <c r="E11" s="4"/>
    </row>
    <row r="13" spans="2:5" x14ac:dyDescent="0.4">
      <c r="B13" s="34"/>
    </row>
  </sheetData>
  <mergeCells count="2">
    <mergeCell ref="B3:E3"/>
    <mergeCell ref="B2:E2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5A4D5-A58D-467C-B2F2-61FF9568D921}">
  <dimension ref="B1:H17"/>
  <sheetViews>
    <sheetView showGridLines="0" zoomScale="130" zoomScaleNormal="130" workbookViewId="0">
      <selection activeCell="B2" sqref="B2:H2"/>
    </sheetView>
  </sheetViews>
  <sheetFormatPr defaultRowHeight="18.75" x14ac:dyDescent="0.4"/>
  <cols>
    <col min="1" max="1" width="1.125" customWidth="1"/>
    <col min="2" max="2" width="11.625" customWidth="1"/>
    <col min="3" max="3" width="12.125" customWidth="1"/>
    <col min="4" max="4" width="10.625" customWidth="1"/>
    <col min="5" max="5" width="12.875" customWidth="1"/>
    <col min="6" max="7" width="12" customWidth="1"/>
    <col min="8" max="8" width="14.125" customWidth="1"/>
  </cols>
  <sheetData>
    <row r="1" spans="2:8" ht="6.75" customHeight="1" x14ac:dyDescent="0.4"/>
    <row r="2" spans="2:8" ht="24.75" x14ac:dyDescent="0.4">
      <c r="B2" s="67" t="s">
        <v>332</v>
      </c>
      <c r="C2" s="67"/>
      <c r="D2" s="67"/>
      <c r="E2" s="67"/>
      <c r="F2" s="67"/>
      <c r="G2" s="67"/>
      <c r="H2" s="67"/>
    </row>
    <row r="3" spans="2:8" ht="25.5" thickBot="1" x14ac:dyDescent="0.45">
      <c r="B3" s="66" t="s">
        <v>333</v>
      </c>
      <c r="C3" s="66"/>
      <c r="D3" s="66"/>
      <c r="E3" s="66"/>
      <c r="F3" s="66"/>
      <c r="G3" s="66"/>
      <c r="H3" s="66"/>
    </row>
    <row r="4" spans="2:8" ht="19.5" thickTop="1" x14ac:dyDescent="0.4"/>
    <row r="5" spans="2:8" ht="18.75" customHeight="1" x14ac:dyDescent="0.4">
      <c r="B5" s="2" t="s">
        <v>15</v>
      </c>
      <c r="C5" s="37" t="s">
        <v>343</v>
      </c>
      <c r="D5" s="2" t="s">
        <v>334</v>
      </c>
      <c r="E5" s="2" t="s">
        <v>335</v>
      </c>
      <c r="F5" s="2" t="s">
        <v>336</v>
      </c>
    </row>
    <row r="6" spans="2:8" x14ac:dyDescent="0.4">
      <c r="B6" s="19" t="s">
        <v>20</v>
      </c>
      <c r="C6" s="52">
        <v>0.50376157407407407</v>
      </c>
      <c r="D6" s="14"/>
      <c r="E6" s="4"/>
      <c r="F6" s="10"/>
    </row>
    <row r="7" spans="2:8" x14ac:dyDescent="0.4">
      <c r="B7" s="19" t="s">
        <v>21</v>
      </c>
      <c r="C7" s="52">
        <v>0.45326388888888891</v>
      </c>
      <c r="D7" s="4"/>
      <c r="E7" s="4"/>
      <c r="F7" s="10"/>
    </row>
    <row r="8" spans="2:8" s="44" customFormat="1" x14ac:dyDescent="0.4">
      <c r="B8" s="19" t="s">
        <v>22</v>
      </c>
      <c r="C8" s="52">
        <v>0.34030092592592592</v>
      </c>
      <c r="D8" s="4"/>
      <c r="E8" s="4"/>
      <c r="F8" s="10"/>
    </row>
    <row r="9" spans="2:8" ht="19.5" thickBot="1" x14ac:dyDescent="0.45">
      <c r="B9" s="7"/>
      <c r="C9" s="7"/>
      <c r="D9" s="7"/>
      <c r="E9" s="7"/>
      <c r="F9" s="7"/>
      <c r="G9" s="7"/>
      <c r="H9" s="7"/>
    </row>
    <row r="11" spans="2:8" x14ac:dyDescent="0.4">
      <c r="B11" s="3" t="s">
        <v>15</v>
      </c>
      <c r="C11" s="3" t="s">
        <v>337</v>
      </c>
      <c r="D11" s="3" t="s">
        <v>345</v>
      </c>
      <c r="E11" s="3" t="s">
        <v>346</v>
      </c>
      <c r="F11" s="3" t="s">
        <v>347</v>
      </c>
    </row>
    <row r="12" spans="2:8" x14ac:dyDescent="0.4">
      <c r="B12" s="19" t="s">
        <v>20</v>
      </c>
      <c r="C12" s="51">
        <v>0.375</v>
      </c>
      <c r="D12" s="48">
        <v>0.77083333333333337</v>
      </c>
      <c r="E12" s="48">
        <f>D12-C12</f>
        <v>0.39583333333333337</v>
      </c>
      <c r="F12" s="14"/>
    </row>
    <row r="13" spans="2:8" x14ac:dyDescent="0.4">
      <c r="B13" s="19" t="s">
        <v>21</v>
      </c>
      <c r="C13" s="51">
        <v>0.375</v>
      </c>
      <c r="D13" s="48">
        <v>0.8125</v>
      </c>
      <c r="E13" s="48">
        <f t="shared" ref="E13:E14" si="0">D13-C13</f>
        <v>0.4375</v>
      </c>
      <c r="F13" s="14"/>
    </row>
    <row r="14" spans="2:8" x14ac:dyDescent="0.4">
      <c r="B14" s="19" t="s">
        <v>22</v>
      </c>
      <c r="C14" s="51">
        <v>0.375</v>
      </c>
      <c r="D14" s="48">
        <v>0.85416666666666663</v>
      </c>
      <c r="E14" s="48">
        <f t="shared" si="0"/>
        <v>0.47916666666666663</v>
      </c>
      <c r="F14" s="14"/>
    </row>
    <row r="16" spans="2:8" x14ac:dyDescent="0.4">
      <c r="B16" s="54" t="s">
        <v>340</v>
      </c>
      <c r="C16" s="2" t="s">
        <v>342</v>
      </c>
      <c r="E16" s="24" t="s">
        <v>341</v>
      </c>
    </row>
    <row r="17" spans="2:5" x14ac:dyDescent="0.4">
      <c r="B17" s="8">
        <v>1000</v>
      </c>
      <c r="C17" s="49"/>
      <c r="E17" s="50"/>
    </row>
  </sheetData>
  <mergeCells count="2">
    <mergeCell ref="B3:H3"/>
    <mergeCell ref="B2:H2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3F254-71DE-4333-A2B4-B68A9E02D26B}">
  <dimension ref="B1:G15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2.25" customWidth="1"/>
    <col min="3" max="3" width="12.125" customWidth="1"/>
    <col min="4" max="4" width="10.625" customWidth="1"/>
    <col min="5" max="5" width="13.75" customWidth="1"/>
    <col min="6" max="6" width="12.5" customWidth="1"/>
    <col min="7" max="7" width="15.875" customWidth="1"/>
  </cols>
  <sheetData>
    <row r="1" spans="2:7" ht="6.75" customHeight="1" x14ac:dyDescent="0.4"/>
    <row r="2" spans="2:7" ht="24.75" x14ac:dyDescent="0.4">
      <c r="B2" s="67" t="s">
        <v>338</v>
      </c>
      <c r="C2" s="67"/>
      <c r="D2" s="67"/>
      <c r="E2" s="67"/>
      <c r="F2" s="67"/>
      <c r="G2" s="67"/>
    </row>
    <row r="3" spans="2:7" ht="25.5" thickBot="1" x14ac:dyDescent="0.45">
      <c r="B3" s="66" t="s">
        <v>333</v>
      </c>
      <c r="C3" s="66"/>
      <c r="D3" s="66"/>
      <c r="E3" s="66"/>
      <c r="F3" s="66"/>
      <c r="G3" s="66"/>
    </row>
    <row r="4" spans="2:7" ht="19.5" thickTop="1" x14ac:dyDescent="0.4"/>
    <row r="5" spans="2:7" ht="18.75" customHeight="1" x14ac:dyDescent="0.4">
      <c r="B5" s="2" t="s">
        <v>15</v>
      </c>
      <c r="C5" s="2" t="s">
        <v>334</v>
      </c>
      <c r="D5" s="2" t="s">
        <v>335</v>
      </c>
      <c r="E5" s="2" t="s">
        <v>336</v>
      </c>
      <c r="F5" s="2" t="s">
        <v>343</v>
      </c>
      <c r="G5" s="2" t="s">
        <v>339</v>
      </c>
    </row>
    <row r="6" spans="2:7" x14ac:dyDescent="0.4">
      <c r="B6" s="19" t="s">
        <v>20</v>
      </c>
      <c r="C6" s="4">
        <v>12</v>
      </c>
      <c r="D6" s="4">
        <v>5</v>
      </c>
      <c r="E6" s="10">
        <v>25</v>
      </c>
      <c r="F6" s="47"/>
      <c r="G6" s="47"/>
    </row>
    <row r="7" spans="2:7" x14ac:dyDescent="0.4">
      <c r="B7" s="19" t="s">
        <v>21</v>
      </c>
      <c r="C7" s="4">
        <v>10</v>
      </c>
      <c r="D7" s="4">
        <v>52</v>
      </c>
      <c r="E7" s="10">
        <v>42</v>
      </c>
      <c r="F7" s="47"/>
      <c r="G7" s="4"/>
    </row>
    <row r="8" spans="2:7" s="44" customFormat="1" x14ac:dyDescent="0.4">
      <c r="B8" s="19" t="s">
        <v>22</v>
      </c>
      <c r="C8" s="4">
        <v>8</v>
      </c>
      <c r="D8" s="4">
        <v>10</v>
      </c>
      <c r="E8" s="10">
        <v>2</v>
      </c>
      <c r="F8" s="47"/>
      <c r="G8" s="4"/>
    </row>
    <row r="9" spans="2:7" ht="19.5" thickBot="1" x14ac:dyDescent="0.45">
      <c r="B9" s="7"/>
      <c r="C9" s="7"/>
      <c r="D9" s="7"/>
      <c r="E9" s="7"/>
      <c r="F9" s="7"/>
      <c r="G9" s="7"/>
    </row>
    <row r="11" spans="2:7" ht="37.5" x14ac:dyDescent="0.4">
      <c r="B11" s="56" t="s">
        <v>72</v>
      </c>
      <c r="C11" s="23" t="s">
        <v>348</v>
      </c>
      <c r="D11" s="23" t="s">
        <v>344</v>
      </c>
      <c r="E11" s="55" t="s">
        <v>349</v>
      </c>
    </row>
    <row r="12" spans="2:7" x14ac:dyDescent="0.4">
      <c r="B12" s="13">
        <v>43831</v>
      </c>
      <c r="C12" s="48">
        <v>0.375</v>
      </c>
      <c r="D12" s="48">
        <v>0.75</v>
      </c>
      <c r="E12" s="4"/>
    </row>
    <row r="13" spans="2:7" x14ac:dyDescent="0.4">
      <c r="B13" s="13">
        <v>43832</v>
      </c>
      <c r="C13" s="48">
        <v>0.375</v>
      </c>
      <c r="D13" s="48">
        <v>0.75</v>
      </c>
      <c r="E13" s="4"/>
    </row>
    <row r="14" spans="2:7" x14ac:dyDescent="0.4">
      <c r="B14" s="13">
        <v>43833</v>
      </c>
      <c r="C14" s="48"/>
      <c r="D14" s="48"/>
      <c r="E14" s="4"/>
    </row>
    <row r="15" spans="2:7" x14ac:dyDescent="0.4">
      <c r="B15" s="13">
        <v>43834</v>
      </c>
      <c r="C15" s="48">
        <v>0.375</v>
      </c>
      <c r="D15" s="48">
        <v>0.75</v>
      </c>
      <c r="E15" s="4"/>
    </row>
  </sheetData>
  <mergeCells count="2">
    <mergeCell ref="B2:G2"/>
    <mergeCell ref="B3:G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7D8C6-5B55-4311-9FFB-1BBDB9B28A13}">
  <dimension ref="B1:H9"/>
  <sheetViews>
    <sheetView showGridLines="0" zoomScale="130" zoomScaleNormal="130" workbookViewId="0">
      <selection activeCell="B2" sqref="B2:H2"/>
    </sheetView>
  </sheetViews>
  <sheetFormatPr defaultRowHeight="18.75" x14ac:dyDescent="0.4"/>
  <cols>
    <col min="1" max="1" width="1.125" customWidth="1"/>
    <col min="2" max="2" width="12.25" customWidth="1"/>
    <col min="3" max="3" width="12.125" customWidth="1"/>
    <col min="4" max="4" width="10.625" customWidth="1"/>
    <col min="5" max="5" width="3.375" customWidth="1"/>
    <col min="6" max="6" width="9.375" customWidth="1"/>
    <col min="7" max="7" width="9.625" customWidth="1"/>
    <col min="8" max="8" width="10.375" customWidth="1"/>
  </cols>
  <sheetData>
    <row r="1" spans="2:8" ht="6.75" customHeight="1" x14ac:dyDescent="0.4"/>
    <row r="2" spans="2:8" ht="24.75" x14ac:dyDescent="0.4">
      <c r="B2" s="67" t="s">
        <v>353</v>
      </c>
      <c r="C2" s="67"/>
      <c r="D2" s="67"/>
      <c r="E2" s="67"/>
      <c r="F2" s="67"/>
      <c r="G2" s="67"/>
      <c r="H2" s="67"/>
    </row>
    <row r="3" spans="2:8" ht="25.5" thickBot="1" x14ac:dyDescent="0.45">
      <c r="B3" s="66" t="s">
        <v>354</v>
      </c>
      <c r="C3" s="66"/>
      <c r="D3" s="66"/>
      <c r="E3" s="66"/>
      <c r="F3" s="66"/>
      <c r="G3" s="66"/>
      <c r="H3" s="66"/>
    </row>
    <row r="4" spans="2:8" ht="19.5" thickTop="1" x14ac:dyDescent="0.4"/>
    <row r="5" spans="2:8" ht="18.75" customHeight="1" x14ac:dyDescent="0.4">
      <c r="B5" s="2" t="s">
        <v>15</v>
      </c>
      <c r="C5" s="2" t="s">
        <v>355</v>
      </c>
      <c r="D5" s="2" t="s">
        <v>356</v>
      </c>
      <c r="F5" s="2" t="s">
        <v>15</v>
      </c>
      <c r="G5" s="2" t="s">
        <v>355</v>
      </c>
      <c r="H5" s="2" t="s">
        <v>356</v>
      </c>
    </row>
    <row r="6" spans="2:8" x14ac:dyDescent="0.4">
      <c r="B6" s="19" t="s">
        <v>20</v>
      </c>
      <c r="C6" s="48">
        <v>0.35138888888888892</v>
      </c>
      <c r="D6" s="47"/>
      <c r="F6" s="19" t="s">
        <v>20</v>
      </c>
      <c r="G6" s="48">
        <v>0.35138888888888892</v>
      </c>
      <c r="H6" s="47"/>
    </row>
    <row r="7" spans="2:8" x14ac:dyDescent="0.4">
      <c r="B7" s="19" t="s">
        <v>21</v>
      </c>
      <c r="C7" s="48">
        <v>0.3666666666666667</v>
      </c>
      <c r="D7" s="47"/>
      <c r="F7" s="19" t="s">
        <v>21</v>
      </c>
      <c r="G7" s="48">
        <v>0.3666666666666667</v>
      </c>
      <c r="H7" s="47"/>
    </row>
    <row r="8" spans="2:8" s="44" customFormat="1" x14ac:dyDescent="0.4">
      <c r="B8" s="19" t="s">
        <v>22</v>
      </c>
      <c r="C8" s="48">
        <v>0.35555555555555557</v>
      </c>
      <c r="D8" s="47"/>
      <c r="F8" s="19" t="s">
        <v>22</v>
      </c>
      <c r="G8" s="48">
        <v>0.35555555555555557</v>
      </c>
      <c r="H8" s="47"/>
    </row>
    <row r="9" spans="2:8" ht="19.5" thickBot="1" x14ac:dyDescent="0.45">
      <c r="B9" s="7"/>
      <c r="C9" s="7"/>
      <c r="D9" s="7"/>
      <c r="E9" s="7"/>
      <c r="F9" s="7"/>
      <c r="G9" s="7"/>
      <c r="H9" s="7"/>
    </row>
  </sheetData>
  <mergeCells count="2">
    <mergeCell ref="B3:H3"/>
    <mergeCell ref="B2:H2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AB7B-F8CD-4AA0-8DE0-6BE277115B31}">
  <dimension ref="B1:H17"/>
  <sheetViews>
    <sheetView showGridLines="0" zoomScale="130" zoomScaleNormal="130" workbookViewId="0">
      <selection activeCell="B2" sqref="B2:H2"/>
    </sheetView>
  </sheetViews>
  <sheetFormatPr defaultRowHeight="18.75" x14ac:dyDescent="0.4"/>
  <cols>
    <col min="1" max="1" width="1.125" customWidth="1"/>
    <col min="3" max="3" width="13.125" bestFit="1" customWidth="1"/>
    <col min="4" max="4" width="13" bestFit="1" customWidth="1"/>
    <col min="5" max="5" width="11.625" customWidth="1"/>
    <col min="8" max="8" width="1.25" customWidth="1"/>
  </cols>
  <sheetData>
    <row r="1" spans="2:8" ht="6.75" customHeight="1" x14ac:dyDescent="0.4"/>
    <row r="2" spans="2:8" ht="24.75" x14ac:dyDescent="0.4">
      <c r="B2" s="67" t="s">
        <v>380</v>
      </c>
      <c r="C2" s="67"/>
      <c r="D2" s="67"/>
      <c r="E2" s="67"/>
      <c r="F2" s="67"/>
      <c r="G2" s="67"/>
      <c r="H2" s="67"/>
    </row>
    <row r="3" spans="2:8" ht="25.5" thickBot="1" x14ac:dyDescent="0.45">
      <c r="B3" s="66" t="s">
        <v>381</v>
      </c>
      <c r="C3" s="66"/>
      <c r="D3" s="66"/>
      <c r="E3" s="66"/>
      <c r="F3" s="66"/>
      <c r="G3" s="66"/>
      <c r="H3" s="66"/>
    </row>
    <row r="4" spans="2:8" ht="19.5" thickTop="1" x14ac:dyDescent="0.4"/>
    <row r="5" spans="2:8" x14ac:dyDescent="0.4">
      <c r="B5" s="3" t="s">
        <v>2</v>
      </c>
      <c r="C5" s="3" t="s">
        <v>383</v>
      </c>
      <c r="D5" s="3" t="s">
        <v>69</v>
      </c>
      <c r="E5" s="3" t="s">
        <v>384</v>
      </c>
    </row>
    <row r="6" spans="2:8" x14ac:dyDescent="0.4">
      <c r="B6" s="4" t="s">
        <v>190</v>
      </c>
      <c r="C6" s="4">
        <v>200</v>
      </c>
      <c r="D6" s="4">
        <v>23</v>
      </c>
      <c r="E6" s="4"/>
    </row>
    <row r="7" spans="2:8" x14ac:dyDescent="0.4">
      <c r="B7" s="4" t="s">
        <v>191</v>
      </c>
      <c r="C7" s="4">
        <v>50</v>
      </c>
      <c r="D7" s="4">
        <v>10</v>
      </c>
      <c r="E7" s="4"/>
    </row>
    <row r="8" spans="2:8" ht="18.75" customHeight="1" x14ac:dyDescent="0.4">
      <c r="B8" s="4" t="s">
        <v>128</v>
      </c>
      <c r="C8" s="4">
        <v>20</v>
      </c>
      <c r="D8" s="4">
        <v>3</v>
      </c>
      <c r="E8" s="4"/>
    </row>
    <row r="9" spans="2:8" ht="19.5" thickBot="1" x14ac:dyDescent="0.45">
      <c r="B9" s="7"/>
      <c r="C9" s="7"/>
      <c r="D9" s="7"/>
      <c r="E9" s="7"/>
      <c r="F9" s="7"/>
      <c r="G9" s="7"/>
    </row>
    <row r="11" spans="2:8" x14ac:dyDescent="0.4">
      <c r="B11" s="2" t="s">
        <v>82</v>
      </c>
      <c r="C11" s="2" t="s">
        <v>382</v>
      </c>
    </row>
    <row r="12" spans="2:8" x14ac:dyDescent="0.4">
      <c r="B12" s="14">
        <f>ROWS($B$12:B12)</f>
        <v>1</v>
      </c>
      <c r="C12" s="4"/>
    </row>
    <row r="13" spans="2:8" x14ac:dyDescent="0.4">
      <c r="B13" s="14">
        <f>ROWS($B$12:B13)</f>
        <v>2</v>
      </c>
      <c r="C13" s="4"/>
    </row>
    <row r="14" spans="2:8" x14ac:dyDescent="0.4">
      <c r="B14" s="14">
        <f>ROWS($B$12:B14)</f>
        <v>3</v>
      </c>
      <c r="C14" s="4"/>
    </row>
    <row r="15" spans="2:8" x14ac:dyDescent="0.4">
      <c r="B15" s="14">
        <f>ROWS($B$12:B15)</f>
        <v>4</v>
      </c>
      <c r="C15" s="4"/>
    </row>
    <row r="16" spans="2:8" x14ac:dyDescent="0.4">
      <c r="B16" s="14">
        <f>ROWS($B$12:B16)</f>
        <v>5</v>
      </c>
      <c r="C16" s="4"/>
    </row>
    <row r="17" spans="2:3" x14ac:dyDescent="0.4">
      <c r="B17" s="14">
        <f>ROWS($B$12:B17)</f>
        <v>6</v>
      </c>
      <c r="C17" s="4"/>
    </row>
  </sheetData>
  <mergeCells count="2">
    <mergeCell ref="B2:H2"/>
    <mergeCell ref="B3:H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1CD0E-E3E3-4EA7-AFC5-CE6AA0A791CD}">
  <dimension ref="B1:H19"/>
  <sheetViews>
    <sheetView showGridLines="0" zoomScale="130" zoomScaleNormal="130" workbookViewId="0">
      <selection activeCell="C2" sqref="C2:G2"/>
    </sheetView>
  </sheetViews>
  <sheetFormatPr defaultRowHeight="18.75" x14ac:dyDescent="0.4"/>
  <cols>
    <col min="1" max="1" width="1.125" customWidth="1"/>
    <col min="3" max="3" width="13.125" bestFit="1" customWidth="1"/>
    <col min="4" max="4" width="13" bestFit="1" customWidth="1"/>
    <col min="5" max="5" width="11.625" customWidth="1"/>
    <col min="8" max="8" width="1.25" customWidth="1"/>
  </cols>
  <sheetData>
    <row r="1" spans="2:8" ht="6.75" customHeight="1" x14ac:dyDescent="0.4"/>
    <row r="2" spans="2:8" ht="24.75" x14ac:dyDescent="0.4">
      <c r="C2" s="67" t="s">
        <v>385</v>
      </c>
      <c r="D2" s="67"/>
      <c r="E2" s="67"/>
      <c r="F2" s="67"/>
      <c r="G2" s="67"/>
      <c r="H2" s="25"/>
    </row>
    <row r="3" spans="2:8" ht="25.5" thickBot="1" x14ac:dyDescent="0.45">
      <c r="C3" s="66" t="s">
        <v>386</v>
      </c>
      <c r="D3" s="66"/>
      <c r="E3" s="66"/>
      <c r="F3" s="66"/>
      <c r="G3" s="66"/>
      <c r="H3" s="99"/>
    </row>
    <row r="4" spans="2:8" ht="19.5" thickTop="1" x14ac:dyDescent="0.4"/>
    <row r="5" spans="2:8" x14ac:dyDescent="0.4">
      <c r="C5" s="98" t="s">
        <v>249</v>
      </c>
      <c r="D5" s="98"/>
    </row>
    <row r="6" spans="2:8" x14ac:dyDescent="0.4">
      <c r="C6" s="4">
        <v>1</v>
      </c>
      <c r="D6" s="4">
        <v>5</v>
      </c>
      <c r="F6" s="3" t="s">
        <v>387</v>
      </c>
    </row>
    <row r="7" spans="2:8" x14ac:dyDescent="0.4">
      <c r="C7" s="4">
        <v>2</v>
      </c>
      <c r="D7" s="4">
        <v>6</v>
      </c>
      <c r="F7" s="4"/>
    </row>
    <row r="8" spans="2:8" x14ac:dyDescent="0.4">
      <c r="C8" s="4">
        <v>3</v>
      </c>
      <c r="D8" s="4">
        <v>7</v>
      </c>
      <c r="F8" s="4"/>
    </row>
    <row r="9" spans="2:8" x14ac:dyDescent="0.4">
      <c r="C9" s="4">
        <v>4</v>
      </c>
      <c r="D9" s="4">
        <v>8</v>
      </c>
      <c r="F9" s="4"/>
    </row>
    <row r="10" spans="2:8" x14ac:dyDescent="0.4">
      <c r="C10" s="36"/>
      <c r="D10" s="36"/>
      <c r="F10" s="36"/>
    </row>
    <row r="11" spans="2:8" ht="19.5" thickBot="1" x14ac:dyDescent="0.45">
      <c r="B11" s="7"/>
      <c r="C11" s="7"/>
      <c r="D11" s="7"/>
      <c r="E11" s="7"/>
      <c r="F11" s="7"/>
      <c r="G11" s="7"/>
    </row>
    <row r="13" spans="2:8" x14ac:dyDescent="0.4">
      <c r="B13" s="2" t="s">
        <v>15</v>
      </c>
      <c r="D13" s="23" t="s">
        <v>388</v>
      </c>
    </row>
    <row r="14" spans="2:8" x14ac:dyDescent="0.4">
      <c r="B14" s="14" t="s">
        <v>20</v>
      </c>
      <c r="D14" s="4"/>
    </row>
    <row r="15" spans="2:8" x14ac:dyDescent="0.4">
      <c r="B15" s="14" t="s">
        <v>21</v>
      </c>
    </row>
    <row r="16" spans="2:8" x14ac:dyDescent="0.4">
      <c r="B16" s="14" t="s">
        <v>22</v>
      </c>
    </row>
    <row r="17" spans="2:2" x14ac:dyDescent="0.4">
      <c r="B17" s="4"/>
    </row>
    <row r="18" spans="2:2" x14ac:dyDescent="0.4">
      <c r="B18" s="4"/>
    </row>
    <row r="19" spans="2:2" x14ac:dyDescent="0.4">
      <c r="B19" s="4"/>
    </row>
  </sheetData>
  <mergeCells count="3">
    <mergeCell ref="C5:D5"/>
    <mergeCell ref="C2:G2"/>
    <mergeCell ref="C3:G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13D5D-72C3-42A7-AE66-D067D1C15432}">
  <dimension ref="B1:J11"/>
  <sheetViews>
    <sheetView showGridLines="0" zoomScale="130" zoomScaleNormal="130" workbookViewId="0">
      <selection activeCell="B2" sqref="B2:J2"/>
    </sheetView>
  </sheetViews>
  <sheetFormatPr defaultRowHeight="18.75" x14ac:dyDescent="0.4"/>
  <cols>
    <col min="1" max="1" width="1.125" customWidth="1"/>
    <col min="3" max="5" width="13" bestFit="1" customWidth="1"/>
    <col min="7" max="7" width="1.25" customWidth="1"/>
    <col min="8" max="8" width="9" bestFit="1" customWidth="1"/>
    <col min="9" max="11" width="13" bestFit="1" customWidth="1"/>
  </cols>
  <sheetData>
    <row r="1" spans="2:10" ht="6.75" customHeight="1" x14ac:dyDescent="0.4"/>
    <row r="2" spans="2:10" ht="24.75" x14ac:dyDescent="0.4">
      <c r="B2" s="67" t="s">
        <v>389</v>
      </c>
      <c r="C2" s="67"/>
      <c r="D2" s="67"/>
      <c r="E2" s="67"/>
      <c r="F2" s="67"/>
      <c r="G2" s="67"/>
      <c r="H2" s="67"/>
      <c r="I2" s="67"/>
      <c r="J2" s="67"/>
    </row>
    <row r="3" spans="2:10" ht="25.5" thickBot="1" x14ac:dyDescent="0.45">
      <c r="B3" s="66" t="s">
        <v>398</v>
      </c>
      <c r="C3" s="66"/>
      <c r="D3" s="66"/>
      <c r="E3" s="66"/>
      <c r="F3" s="66"/>
      <c r="G3" s="66"/>
      <c r="H3" s="66"/>
      <c r="I3" s="66"/>
      <c r="J3" s="66"/>
    </row>
    <row r="4" spans="2:10" ht="19.5" thickTop="1" x14ac:dyDescent="0.4"/>
    <row r="5" spans="2:10" x14ac:dyDescent="0.4">
      <c r="B5" s="3" t="s">
        <v>397</v>
      </c>
      <c r="C5" s="39">
        <v>2</v>
      </c>
    </row>
    <row r="6" spans="2:10" x14ac:dyDescent="0.4">
      <c r="B6" s="3" t="s">
        <v>391</v>
      </c>
      <c r="C6" s="39"/>
    </row>
    <row r="7" spans="2:10" x14ac:dyDescent="0.4">
      <c r="B7" s="3" t="s">
        <v>395</v>
      </c>
      <c r="C7" s="39"/>
    </row>
    <row r="9" spans="2:10" x14ac:dyDescent="0.4">
      <c r="B9" s="2" t="s">
        <v>396</v>
      </c>
      <c r="C9" s="39">
        <v>1</v>
      </c>
      <c r="D9" s="39">
        <v>2</v>
      </c>
      <c r="E9" s="39">
        <v>3</v>
      </c>
    </row>
    <row r="10" spans="2:10" x14ac:dyDescent="0.4">
      <c r="B10" s="2" t="s">
        <v>391</v>
      </c>
      <c r="C10" s="39" t="s">
        <v>392</v>
      </c>
      <c r="D10" s="39" t="s">
        <v>393</v>
      </c>
      <c r="E10" s="39" t="s">
        <v>394</v>
      </c>
    </row>
    <row r="11" spans="2:10" x14ac:dyDescent="0.4">
      <c r="B11" s="2" t="s">
        <v>395</v>
      </c>
      <c r="C11" s="39">
        <v>15000</v>
      </c>
      <c r="D11" s="39">
        <v>35000</v>
      </c>
      <c r="E11" s="39">
        <v>50000</v>
      </c>
    </row>
  </sheetData>
  <mergeCells count="2">
    <mergeCell ref="B2:J2"/>
    <mergeCell ref="B3:J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EECEB-CFEB-49C5-A1D4-34A8AB23BE8C}">
  <dimension ref="B1:G14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3" bestFit="1" customWidth="1"/>
    <col min="3" max="3" width="13.125" bestFit="1" customWidth="1"/>
    <col min="4" max="4" width="13" bestFit="1" customWidth="1"/>
  </cols>
  <sheetData>
    <row r="1" spans="2:7" ht="6.75" customHeight="1" x14ac:dyDescent="0.4"/>
    <row r="2" spans="2:7" ht="24.75" x14ac:dyDescent="0.4">
      <c r="B2" s="67" t="s">
        <v>399</v>
      </c>
      <c r="C2" s="67"/>
      <c r="D2" s="67"/>
      <c r="E2" s="67"/>
      <c r="F2" s="67"/>
      <c r="G2" s="67"/>
    </row>
    <row r="3" spans="2:7" ht="25.5" thickBot="1" x14ac:dyDescent="0.45">
      <c r="B3" s="66" t="s">
        <v>400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2" t="s">
        <v>73</v>
      </c>
      <c r="C5" s="2" t="s">
        <v>3</v>
      </c>
      <c r="D5" s="2" t="s">
        <v>69</v>
      </c>
      <c r="E5" s="2" t="s">
        <v>4</v>
      </c>
      <c r="F5" s="2" t="s">
        <v>5</v>
      </c>
    </row>
    <row r="6" spans="2:7" x14ac:dyDescent="0.4">
      <c r="B6" s="39" t="s">
        <v>76</v>
      </c>
      <c r="C6" s="10">
        <v>1000</v>
      </c>
      <c r="D6" s="11">
        <v>5</v>
      </c>
      <c r="E6" s="59">
        <v>1.1000000000000001</v>
      </c>
      <c r="F6" s="39"/>
    </row>
    <row r="7" spans="2:7" x14ac:dyDescent="0.4">
      <c r="B7" s="39" t="s">
        <v>77</v>
      </c>
      <c r="C7" s="10">
        <v>2000</v>
      </c>
      <c r="D7" s="11">
        <v>4</v>
      </c>
      <c r="E7" s="59">
        <v>1.1000000000000001</v>
      </c>
      <c r="F7" s="39"/>
    </row>
    <row r="8" spans="2:7" ht="18.75" customHeight="1" x14ac:dyDescent="0.4">
      <c r="B8" s="39" t="s">
        <v>78</v>
      </c>
      <c r="C8" s="10">
        <v>3000</v>
      </c>
      <c r="D8" s="11">
        <v>10</v>
      </c>
      <c r="E8" s="59">
        <v>1.1000000000000001</v>
      </c>
      <c r="F8" s="39"/>
    </row>
    <row r="9" spans="2:7" x14ac:dyDescent="0.4">
      <c r="B9" s="39" t="s">
        <v>78</v>
      </c>
      <c r="C9" s="10">
        <v>3000</v>
      </c>
      <c r="D9" s="11">
        <v>20</v>
      </c>
      <c r="E9" s="59">
        <v>1.1000000000000001</v>
      </c>
      <c r="F9" s="39"/>
    </row>
    <row r="10" spans="2:7" x14ac:dyDescent="0.4">
      <c r="B10" s="39" t="s">
        <v>77</v>
      </c>
      <c r="C10" s="10">
        <v>2000</v>
      </c>
      <c r="D10" s="11">
        <v>3</v>
      </c>
      <c r="E10" s="59">
        <v>1.1000000000000001</v>
      </c>
      <c r="F10" s="39"/>
    </row>
    <row r="11" spans="2:7" x14ac:dyDescent="0.4">
      <c r="B11" s="39" t="s">
        <v>77</v>
      </c>
      <c r="C11" s="10">
        <v>2000</v>
      </c>
      <c r="D11" s="11">
        <v>10</v>
      </c>
      <c r="E11" s="59">
        <v>1.1000000000000001</v>
      </c>
      <c r="F11" s="39"/>
    </row>
    <row r="12" spans="2:7" x14ac:dyDescent="0.4">
      <c r="B12" s="39" t="s">
        <v>77</v>
      </c>
      <c r="C12" s="10">
        <v>2000</v>
      </c>
      <c r="D12" s="11">
        <v>20</v>
      </c>
      <c r="E12" s="59">
        <v>1.1000000000000001</v>
      </c>
      <c r="F12" s="39"/>
    </row>
    <row r="13" spans="2:7" x14ac:dyDescent="0.4">
      <c r="B13" s="39" t="s">
        <v>77</v>
      </c>
      <c r="C13" s="10">
        <v>2000</v>
      </c>
      <c r="D13" s="11">
        <v>5</v>
      </c>
      <c r="E13" s="59">
        <v>1.1000000000000001</v>
      </c>
      <c r="F13" s="39"/>
    </row>
    <row r="14" spans="2:7" x14ac:dyDescent="0.4">
      <c r="B14" s="39" t="s">
        <v>76</v>
      </c>
      <c r="C14" s="10">
        <v>1000</v>
      </c>
      <c r="D14" s="11">
        <v>4</v>
      </c>
      <c r="E14" s="59">
        <v>1.1000000000000001</v>
      </c>
      <c r="F14" s="39"/>
    </row>
  </sheetData>
  <mergeCells count="2">
    <mergeCell ref="B2:G2"/>
    <mergeCell ref="B3:G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2C673-493F-4C0A-AD8B-8AEE51A6ADB6}">
  <dimension ref="B1:E12"/>
  <sheetViews>
    <sheetView showGridLines="0" zoomScale="130" zoomScaleNormal="130" workbookViewId="0">
      <selection activeCell="B2" sqref="B2:E2"/>
    </sheetView>
  </sheetViews>
  <sheetFormatPr defaultRowHeight="18.75" x14ac:dyDescent="0.4"/>
  <cols>
    <col min="1" max="1" width="1.125" customWidth="1"/>
    <col min="2" max="2" width="11" bestFit="1" customWidth="1"/>
    <col min="3" max="5" width="15.125" bestFit="1" customWidth="1"/>
  </cols>
  <sheetData>
    <row r="1" spans="2:5" ht="6.75" customHeight="1" x14ac:dyDescent="0.4"/>
    <row r="2" spans="2:5" ht="24.75" x14ac:dyDescent="0.4">
      <c r="B2" s="67" t="s">
        <v>32</v>
      </c>
      <c r="C2" s="67"/>
      <c r="D2" s="67"/>
      <c r="E2" s="67"/>
    </row>
    <row r="3" spans="2:5" ht="25.5" thickBot="1" x14ac:dyDescent="0.45">
      <c r="B3" s="66" t="s">
        <v>33</v>
      </c>
      <c r="C3" s="66"/>
      <c r="D3" s="66"/>
      <c r="E3" s="66"/>
    </row>
    <row r="4" spans="2:5" ht="19.5" thickTop="1" x14ac:dyDescent="0.4"/>
    <row r="5" spans="2:5" x14ac:dyDescent="0.4">
      <c r="B5" s="3" t="s">
        <v>34</v>
      </c>
      <c r="C5" s="3" t="s">
        <v>35</v>
      </c>
      <c r="D5" s="3" t="s">
        <v>36</v>
      </c>
      <c r="E5" s="3" t="s">
        <v>37</v>
      </c>
    </row>
    <row r="6" spans="2:5" x14ac:dyDescent="0.4">
      <c r="B6" s="4"/>
      <c r="C6" s="4"/>
      <c r="D6" s="4"/>
      <c r="E6" s="4"/>
    </row>
    <row r="8" spans="2:5" x14ac:dyDescent="0.4">
      <c r="B8" s="2" t="s">
        <v>15</v>
      </c>
      <c r="C8" s="2" t="s">
        <v>16</v>
      </c>
      <c r="D8" s="2" t="s">
        <v>17</v>
      </c>
      <c r="E8" s="2" t="s">
        <v>18</v>
      </c>
    </row>
    <row r="9" spans="2:5" x14ac:dyDescent="0.4">
      <c r="B9" s="4" t="s">
        <v>20</v>
      </c>
      <c r="C9" s="4"/>
      <c r="D9" s="4">
        <v>88</v>
      </c>
      <c r="E9" s="4">
        <v>71</v>
      </c>
    </row>
    <row r="10" spans="2:5" x14ac:dyDescent="0.4">
      <c r="B10" s="4" t="s">
        <v>21</v>
      </c>
      <c r="C10" s="4"/>
      <c r="D10" s="4"/>
      <c r="E10" s="4">
        <v>24</v>
      </c>
    </row>
    <row r="11" spans="2:5" x14ac:dyDescent="0.4">
      <c r="B11" s="4" t="s">
        <v>22</v>
      </c>
      <c r="C11" s="4">
        <v>10</v>
      </c>
      <c r="D11" s="4">
        <v>20</v>
      </c>
      <c r="E11" s="4">
        <v>58</v>
      </c>
    </row>
    <row r="12" spans="2:5" ht="19.5" thickBot="1" x14ac:dyDescent="0.45">
      <c r="B12" s="7"/>
      <c r="C12" s="7"/>
      <c r="D12" s="7"/>
      <c r="E12" s="7"/>
    </row>
  </sheetData>
  <mergeCells count="2">
    <mergeCell ref="B2:E2"/>
    <mergeCell ref="B3:E3"/>
  </mergeCells>
  <phoneticPr fontId="3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3912C-7973-46C7-84C9-EEABBBB54C7C}">
  <dimension ref="B1:E8"/>
  <sheetViews>
    <sheetView showGridLines="0" zoomScale="130" zoomScaleNormal="130" workbookViewId="0">
      <selection activeCell="B2" sqref="B2:E2"/>
    </sheetView>
  </sheetViews>
  <sheetFormatPr defaultRowHeight="18.75" x14ac:dyDescent="0.4"/>
  <cols>
    <col min="1" max="1" width="1.125" customWidth="1"/>
    <col min="2" max="2" width="13" bestFit="1" customWidth="1"/>
    <col min="3" max="3" width="17.25" customWidth="1"/>
    <col min="4" max="4" width="22.5" customWidth="1"/>
  </cols>
  <sheetData>
    <row r="1" spans="2:5" ht="6.75" customHeight="1" x14ac:dyDescent="0.4"/>
    <row r="2" spans="2:5" ht="24.75" x14ac:dyDescent="0.4">
      <c r="B2" s="67" t="s">
        <v>405</v>
      </c>
      <c r="C2" s="67"/>
      <c r="D2" s="67"/>
      <c r="E2" s="67"/>
    </row>
    <row r="3" spans="2:5" ht="25.5" thickBot="1" x14ac:dyDescent="0.45">
      <c r="B3" s="66" t="s">
        <v>406</v>
      </c>
      <c r="C3" s="66"/>
      <c r="D3" s="66"/>
      <c r="E3" s="66"/>
    </row>
    <row r="4" spans="2:5" ht="19.5" thickTop="1" x14ac:dyDescent="0.4"/>
    <row r="5" spans="2:5" x14ac:dyDescent="0.4">
      <c r="B5" s="2" t="s">
        <v>264</v>
      </c>
      <c r="C5" s="2" t="s">
        <v>227</v>
      </c>
      <c r="D5" s="2" t="s">
        <v>407</v>
      </c>
    </row>
    <row r="6" spans="2:5" x14ac:dyDescent="0.4">
      <c r="B6" s="39" t="s">
        <v>401</v>
      </c>
      <c r="C6" s="10" t="s">
        <v>146</v>
      </c>
      <c r="D6" s="60"/>
    </row>
    <row r="7" spans="2:5" x14ac:dyDescent="0.4">
      <c r="B7" s="39" t="s">
        <v>402</v>
      </c>
      <c r="C7" s="10" t="s">
        <v>404</v>
      </c>
      <c r="D7" s="60"/>
    </row>
    <row r="8" spans="2:5" x14ac:dyDescent="0.4">
      <c r="B8" s="39" t="s">
        <v>403</v>
      </c>
      <c r="C8" s="10" t="s">
        <v>148</v>
      </c>
      <c r="D8" s="60"/>
    </row>
  </sheetData>
  <mergeCells count="2">
    <mergeCell ref="B2:E2"/>
    <mergeCell ref="B3:E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5E08D-0A55-4B7A-BE85-C1BB1961AC17}">
  <dimension ref="A1:F11"/>
  <sheetViews>
    <sheetView showGridLines="0" zoomScale="130" zoomScaleNormal="130" workbookViewId="0">
      <selection activeCell="B2" sqref="B2:F2"/>
    </sheetView>
  </sheetViews>
  <sheetFormatPr defaultRowHeight="18.75" x14ac:dyDescent="0.4"/>
  <cols>
    <col min="1" max="1" width="1.125" customWidth="1"/>
    <col min="2" max="2" width="13" bestFit="1" customWidth="1"/>
    <col min="3" max="3" width="19.25" customWidth="1"/>
    <col min="4" max="4" width="1.5" customWidth="1"/>
    <col min="5" max="5" width="16.5" customWidth="1"/>
    <col min="6" max="6" width="15.125" customWidth="1"/>
  </cols>
  <sheetData>
    <row r="1" spans="1:6" ht="6.75" customHeight="1" x14ac:dyDescent="0.4"/>
    <row r="2" spans="1:6" ht="24.75" x14ac:dyDescent="0.4">
      <c r="B2" s="67" t="s">
        <v>410</v>
      </c>
      <c r="C2" s="67"/>
      <c r="D2" s="67"/>
      <c r="E2" s="67"/>
      <c r="F2" s="67"/>
    </row>
    <row r="3" spans="1:6" ht="25.5" thickBot="1" x14ac:dyDescent="0.45">
      <c r="B3" s="66" t="s">
        <v>409</v>
      </c>
      <c r="C3" s="66"/>
      <c r="D3" s="66"/>
      <c r="E3" s="66"/>
      <c r="F3" s="66"/>
    </row>
    <row r="4" spans="1:6" ht="19.5" thickTop="1" x14ac:dyDescent="0.4"/>
    <row r="5" spans="1:6" x14ac:dyDescent="0.4">
      <c r="B5" s="2" t="s">
        <v>227</v>
      </c>
      <c r="C5" s="2" t="s">
        <v>227</v>
      </c>
      <c r="E5" s="2" t="s">
        <v>227</v>
      </c>
      <c r="F5" s="2" t="s">
        <v>227</v>
      </c>
    </row>
    <row r="6" spans="1:6" ht="37.5" x14ac:dyDescent="0.4">
      <c r="B6" s="60" t="s">
        <v>411</v>
      </c>
      <c r="C6" s="60"/>
      <c r="E6" s="60" t="s">
        <v>414</v>
      </c>
      <c r="F6" s="60"/>
    </row>
    <row r="7" spans="1:6" ht="37.5" x14ac:dyDescent="0.4">
      <c r="B7" s="60" t="s">
        <v>412</v>
      </c>
      <c r="C7" s="11"/>
      <c r="E7" s="60" t="s">
        <v>416</v>
      </c>
      <c r="F7" s="60"/>
    </row>
    <row r="8" spans="1:6" ht="37.5" x14ac:dyDescent="0.4">
      <c r="B8" s="60" t="s">
        <v>413</v>
      </c>
      <c r="C8" s="11"/>
      <c r="E8" s="60" t="s">
        <v>415</v>
      </c>
      <c r="F8" s="60"/>
    </row>
    <row r="11" spans="1:6" x14ac:dyDescent="0.4">
      <c r="A11" t="s">
        <v>408</v>
      </c>
    </row>
  </sheetData>
  <mergeCells count="2">
    <mergeCell ref="B3:F3"/>
    <mergeCell ref="B2:F2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2F53-9521-49FC-B439-C2F98447E33E}">
  <dimension ref="B1:G8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5.25" customWidth="1"/>
    <col min="3" max="3" width="15" customWidth="1"/>
    <col min="4" max="4" width="12.875" customWidth="1"/>
    <col min="5" max="5" width="13.125" customWidth="1"/>
    <col min="6" max="6" width="2.25" customWidth="1"/>
    <col min="7" max="7" width="15.875" customWidth="1"/>
  </cols>
  <sheetData>
    <row r="1" spans="2:7" ht="6.75" customHeight="1" x14ac:dyDescent="0.4"/>
    <row r="2" spans="2:7" ht="24.75" x14ac:dyDescent="0.4">
      <c r="B2" s="67" t="s">
        <v>422</v>
      </c>
      <c r="C2" s="67"/>
      <c r="D2" s="67"/>
      <c r="E2" s="67"/>
      <c r="F2" s="67"/>
      <c r="G2" s="67"/>
    </row>
    <row r="3" spans="2:7" ht="25.5" thickBot="1" x14ac:dyDescent="0.45">
      <c r="B3" s="66" t="s">
        <v>423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2" t="s">
        <v>15</v>
      </c>
      <c r="C5" s="2" t="s">
        <v>288</v>
      </c>
      <c r="D5" s="2" t="s">
        <v>424</v>
      </c>
      <c r="E5" s="63" t="s">
        <v>425</v>
      </c>
    </row>
    <row r="6" spans="2:7" x14ac:dyDescent="0.4">
      <c r="B6" s="40" t="s">
        <v>20</v>
      </c>
      <c r="C6" s="62">
        <v>50</v>
      </c>
      <c r="D6" s="64"/>
      <c r="E6" s="64"/>
    </row>
    <row r="7" spans="2:7" x14ac:dyDescent="0.4">
      <c r="B7" s="62" t="s">
        <v>22</v>
      </c>
      <c r="C7" s="62">
        <v>42</v>
      </c>
      <c r="D7" s="62">
        <f t="shared" ref="D7:D8" si="0">$C$6-C7</f>
        <v>8</v>
      </c>
      <c r="E7" s="62"/>
    </row>
    <row r="8" spans="2:7" x14ac:dyDescent="0.4">
      <c r="B8" s="62" t="s">
        <v>21</v>
      </c>
      <c r="C8" s="62">
        <v>65</v>
      </c>
      <c r="D8" s="62">
        <f t="shared" si="0"/>
        <v>-15</v>
      </c>
      <c r="E8" s="62"/>
    </row>
  </sheetData>
  <mergeCells count="2">
    <mergeCell ref="B2:G2"/>
    <mergeCell ref="B3:G3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3BE61-4294-4CAE-9A5D-8A33CA267656}">
  <dimension ref="B1:F8"/>
  <sheetViews>
    <sheetView showGridLines="0" zoomScale="130" zoomScaleNormal="130" workbookViewId="0">
      <selection activeCell="B2" sqref="B2:F2"/>
    </sheetView>
  </sheetViews>
  <sheetFormatPr defaultRowHeight="18.75" x14ac:dyDescent="0.4"/>
  <cols>
    <col min="1" max="1" width="1.125" customWidth="1"/>
    <col min="2" max="2" width="13" bestFit="1" customWidth="1"/>
    <col min="3" max="3" width="13" customWidth="1"/>
    <col min="4" max="5" width="12.5" customWidth="1"/>
    <col min="6" max="6" width="16.5" bestFit="1" customWidth="1"/>
    <col min="7" max="7" width="16.875" bestFit="1" customWidth="1"/>
  </cols>
  <sheetData>
    <row r="1" spans="2:6" ht="6.75" customHeight="1" x14ac:dyDescent="0.4"/>
    <row r="2" spans="2:6" ht="24.75" x14ac:dyDescent="0.4">
      <c r="B2" s="67" t="s">
        <v>426</v>
      </c>
      <c r="C2" s="67"/>
      <c r="D2" s="67"/>
      <c r="E2" s="67"/>
      <c r="F2" s="67"/>
    </row>
    <row r="3" spans="2:6" ht="25.5" thickBot="1" x14ac:dyDescent="0.45">
      <c r="B3" s="66" t="s">
        <v>427</v>
      </c>
      <c r="C3" s="66"/>
      <c r="D3" s="66"/>
      <c r="E3" s="66"/>
      <c r="F3" s="66"/>
    </row>
    <row r="4" spans="2:6" ht="19.5" thickTop="1" x14ac:dyDescent="0.4"/>
    <row r="5" spans="2:6" x14ac:dyDescent="0.4">
      <c r="B5" s="6" t="s">
        <v>2</v>
      </c>
      <c r="C5" s="6" t="s">
        <v>11</v>
      </c>
      <c r="D5" s="6" t="s">
        <v>12</v>
      </c>
      <c r="E5" s="6" t="s">
        <v>3</v>
      </c>
      <c r="F5" s="6" t="s">
        <v>139</v>
      </c>
    </row>
    <row r="6" spans="2:6" x14ac:dyDescent="0.4">
      <c r="B6" s="62" t="s">
        <v>7</v>
      </c>
      <c r="C6" s="62">
        <v>500000</v>
      </c>
      <c r="D6" s="62">
        <v>5</v>
      </c>
      <c r="E6" s="62">
        <f>C6/D6</f>
        <v>100000</v>
      </c>
      <c r="F6" s="62"/>
    </row>
    <row r="7" spans="2:6" x14ac:dyDescent="0.4">
      <c r="B7" s="62" t="s">
        <v>8</v>
      </c>
      <c r="C7" s="62">
        <v>8000</v>
      </c>
      <c r="D7" s="62"/>
      <c r="E7" s="62" t="e">
        <f t="shared" ref="E7:E8" si="0">C7/D7</f>
        <v>#DIV/0!</v>
      </c>
      <c r="F7" s="62"/>
    </row>
    <row r="8" spans="2:6" x14ac:dyDescent="0.4">
      <c r="B8" s="62" t="s">
        <v>9</v>
      </c>
      <c r="C8" s="62">
        <v>10000</v>
      </c>
      <c r="D8" s="62">
        <v>2</v>
      </c>
      <c r="E8" s="62">
        <f t="shared" si="0"/>
        <v>5000</v>
      </c>
      <c r="F8" s="62"/>
    </row>
  </sheetData>
  <mergeCells count="2">
    <mergeCell ref="B2:F2"/>
    <mergeCell ref="B3:F3"/>
  </mergeCells>
  <phoneticPr fontId="3"/>
  <conditionalFormatting sqref="B6:B8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EFA37-B5E1-4433-B01E-5260665F11AE}">
  <dimension ref="B1:I12"/>
  <sheetViews>
    <sheetView showGridLines="0" zoomScale="130" zoomScaleNormal="130" workbookViewId="0">
      <selection activeCell="B2" sqref="B2:E2"/>
    </sheetView>
  </sheetViews>
  <sheetFormatPr defaultRowHeight="18.75" x14ac:dyDescent="0.4"/>
  <cols>
    <col min="1" max="1" width="1.125" customWidth="1"/>
    <col min="2" max="2" width="11" customWidth="1"/>
    <col min="3" max="5" width="15.125" bestFit="1" customWidth="1"/>
    <col min="8" max="8" width="1.25" customWidth="1"/>
    <col min="9" max="9" width="17.125" customWidth="1"/>
  </cols>
  <sheetData>
    <row r="1" spans="2:9" ht="6.75" customHeight="1" x14ac:dyDescent="0.4"/>
    <row r="2" spans="2:9" ht="24.75" x14ac:dyDescent="0.4">
      <c r="B2" s="67" t="s">
        <v>38</v>
      </c>
      <c r="C2" s="67"/>
      <c r="D2" s="67"/>
      <c r="E2" s="67"/>
    </row>
    <row r="3" spans="2:9" ht="25.5" thickBot="1" x14ac:dyDescent="0.45">
      <c r="B3" s="66" t="s">
        <v>39</v>
      </c>
      <c r="C3" s="66"/>
      <c r="D3" s="66"/>
      <c r="E3" s="66"/>
    </row>
    <row r="4" spans="2:9" ht="19.5" thickTop="1" x14ac:dyDescent="0.4">
      <c r="G4" s="2" t="s">
        <v>15</v>
      </c>
      <c r="I4" s="3" t="s">
        <v>34</v>
      </c>
    </row>
    <row r="5" spans="2:9" x14ac:dyDescent="0.4">
      <c r="B5" s="3" t="s">
        <v>34</v>
      </c>
      <c r="C5" s="3" t="s">
        <v>35</v>
      </c>
      <c r="G5" s="4" t="s">
        <v>20</v>
      </c>
      <c r="I5" s="4"/>
    </row>
    <row r="6" spans="2:9" x14ac:dyDescent="0.4">
      <c r="B6" s="4"/>
      <c r="C6" s="4"/>
      <c r="G6" s="4" t="s">
        <v>21</v>
      </c>
    </row>
    <row r="7" spans="2:9" x14ac:dyDescent="0.4">
      <c r="G7" s="4" t="s">
        <v>22</v>
      </c>
      <c r="I7" s="3" t="s">
        <v>163</v>
      </c>
    </row>
    <row r="8" spans="2:9" x14ac:dyDescent="0.4">
      <c r="B8" s="2" t="s">
        <v>15</v>
      </c>
      <c r="C8" s="2" t="s">
        <v>16</v>
      </c>
      <c r="D8" s="2" t="s">
        <v>17</v>
      </c>
      <c r="E8" s="2" t="s">
        <v>18</v>
      </c>
      <c r="G8" s="4" t="s">
        <v>20</v>
      </c>
      <c r="I8" s="4"/>
    </row>
    <row r="9" spans="2:9" x14ac:dyDescent="0.4">
      <c r="B9" s="4" t="s">
        <v>20</v>
      </c>
      <c r="C9" s="4"/>
      <c r="D9" s="4">
        <v>88</v>
      </c>
      <c r="E9" s="4">
        <v>71</v>
      </c>
      <c r="G9" s="4" t="s">
        <v>21</v>
      </c>
    </row>
    <row r="10" spans="2:9" x14ac:dyDescent="0.4">
      <c r="B10" s="4" t="s">
        <v>21</v>
      </c>
      <c r="C10" s="4"/>
      <c r="D10" s="4"/>
      <c r="E10" s="4">
        <v>24</v>
      </c>
      <c r="G10" s="4" t="s">
        <v>22</v>
      </c>
    </row>
    <row r="11" spans="2:9" x14ac:dyDescent="0.4">
      <c r="B11" s="4" t="s">
        <v>22</v>
      </c>
      <c r="C11" s="4">
        <v>10</v>
      </c>
      <c r="D11" s="4">
        <v>20</v>
      </c>
      <c r="E11" s="4">
        <v>58</v>
      </c>
      <c r="G11" s="4" t="s">
        <v>20</v>
      </c>
    </row>
    <row r="12" spans="2:9" ht="19.5" thickBot="1" x14ac:dyDescent="0.45">
      <c r="B12" s="7"/>
      <c r="C12" s="7"/>
      <c r="D12" s="7"/>
      <c r="E12" s="7"/>
    </row>
  </sheetData>
  <mergeCells count="2">
    <mergeCell ref="B2:E2"/>
    <mergeCell ref="B3:E3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7BB8-84F9-48D2-95C6-384A405FEE1F}">
  <dimension ref="B1:E12"/>
  <sheetViews>
    <sheetView showGridLines="0" zoomScale="130" zoomScaleNormal="130" workbookViewId="0">
      <selection activeCell="B2" sqref="B2:E2"/>
    </sheetView>
  </sheetViews>
  <sheetFormatPr defaultRowHeight="18.75" x14ac:dyDescent="0.4"/>
  <cols>
    <col min="1" max="1" width="1.125" customWidth="1"/>
    <col min="2" max="2" width="11.375" customWidth="1"/>
    <col min="3" max="5" width="15.125" bestFit="1" customWidth="1"/>
  </cols>
  <sheetData>
    <row r="1" spans="2:5" ht="6.75" customHeight="1" x14ac:dyDescent="0.4"/>
    <row r="2" spans="2:5" ht="24.75" x14ac:dyDescent="0.4">
      <c r="B2" s="67" t="s">
        <v>40</v>
      </c>
      <c r="C2" s="67"/>
      <c r="D2" s="67"/>
      <c r="E2" s="67"/>
    </row>
    <row r="3" spans="2:5" ht="25.5" thickBot="1" x14ac:dyDescent="0.45">
      <c r="B3" s="66" t="s">
        <v>41</v>
      </c>
      <c r="C3" s="66"/>
      <c r="D3" s="66"/>
      <c r="E3" s="66"/>
    </row>
    <row r="4" spans="2:5" ht="19.5" thickTop="1" x14ac:dyDescent="0.4"/>
    <row r="5" spans="2:5" x14ac:dyDescent="0.4">
      <c r="C5" s="3" t="s">
        <v>42</v>
      </c>
      <c r="D5" s="3" t="s">
        <v>43</v>
      </c>
      <c r="E5" s="3" t="s">
        <v>44</v>
      </c>
    </row>
    <row r="6" spans="2:5" x14ac:dyDescent="0.4">
      <c r="C6" s="4"/>
      <c r="D6" s="4"/>
      <c r="E6" s="4"/>
    </row>
    <row r="8" spans="2:5" x14ac:dyDescent="0.4">
      <c r="B8" s="2" t="s">
        <v>15</v>
      </c>
      <c r="C8" s="2" t="s">
        <v>16</v>
      </c>
      <c r="D8" s="2" t="s">
        <v>17</v>
      </c>
      <c r="E8" s="2" t="s">
        <v>18</v>
      </c>
    </row>
    <row r="9" spans="2:5" x14ac:dyDescent="0.4">
      <c r="B9" s="4" t="s">
        <v>20</v>
      </c>
      <c r="C9" s="4"/>
      <c r="D9" s="4">
        <v>88</v>
      </c>
      <c r="E9" s="4">
        <v>71</v>
      </c>
    </row>
    <row r="10" spans="2:5" x14ac:dyDescent="0.4">
      <c r="B10" s="4" t="s">
        <v>21</v>
      </c>
      <c r="C10" s="4"/>
      <c r="D10" s="4"/>
      <c r="E10" s="4">
        <v>24</v>
      </c>
    </row>
    <row r="11" spans="2:5" x14ac:dyDescent="0.4">
      <c r="B11" s="4" t="s">
        <v>22</v>
      </c>
      <c r="C11" s="4">
        <v>10</v>
      </c>
      <c r="D11" s="4">
        <v>20</v>
      </c>
      <c r="E11" s="4">
        <v>58</v>
      </c>
    </row>
    <row r="12" spans="2:5" ht="19.5" thickBot="1" x14ac:dyDescent="0.45">
      <c r="B12" s="7"/>
      <c r="C12" s="7"/>
      <c r="D12" s="7"/>
      <c r="E12" s="7"/>
    </row>
  </sheetData>
  <mergeCells count="2">
    <mergeCell ref="B2:E2"/>
    <mergeCell ref="B3:E3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06CD2-AD9B-4E30-A910-11D850C6B6EC}">
  <dimension ref="B1:G11"/>
  <sheetViews>
    <sheetView showGridLines="0" zoomScale="130" zoomScaleNormal="130" workbookViewId="0">
      <selection activeCell="B2" sqref="B2:G2"/>
    </sheetView>
  </sheetViews>
  <sheetFormatPr defaultRowHeight="18.75" x14ac:dyDescent="0.4"/>
  <cols>
    <col min="1" max="1" width="1.125" customWidth="1"/>
    <col min="2" max="2" width="11.375" customWidth="1"/>
    <col min="3" max="3" width="15.125" bestFit="1" customWidth="1"/>
    <col min="4" max="4" width="2.375" customWidth="1"/>
    <col min="5" max="5" width="21.375" bestFit="1" customWidth="1"/>
    <col min="6" max="6" width="1.125" customWidth="1"/>
    <col min="7" max="7" width="19.75" customWidth="1"/>
  </cols>
  <sheetData>
    <row r="1" spans="2:7" ht="6.75" customHeight="1" x14ac:dyDescent="0.4"/>
    <row r="2" spans="2:7" ht="24.75" x14ac:dyDescent="0.4">
      <c r="B2" s="67" t="s">
        <v>186</v>
      </c>
      <c r="C2" s="67"/>
      <c r="D2" s="67"/>
      <c r="E2" s="67"/>
      <c r="F2" s="67"/>
      <c r="G2" s="67"/>
    </row>
    <row r="3" spans="2:7" ht="25.5" thickBot="1" x14ac:dyDescent="0.45">
      <c r="B3" s="66" t="s">
        <v>187</v>
      </c>
      <c r="C3" s="66"/>
      <c r="D3" s="66"/>
      <c r="E3" s="66"/>
      <c r="F3" s="66"/>
      <c r="G3" s="66"/>
    </row>
    <row r="4" spans="2:7" ht="19.5" thickTop="1" x14ac:dyDescent="0.4"/>
    <row r="5" spans="2:7" x14ac:dyDescent="0.4">
      <c r="B5" s="2" t="s">
        <v>2</v>
      </c>
      <c r="C5" s="2" t="s">
        <v>188</v>
      </c>
      <c r="E5" s="16" t="s">
        <v>192</v>
      </c>
      <c r="G5" s="16" t="s">
        <v>194</v>
      </c>
    </row>
    <row r="6" spans="2:7" x14ac:dyDescent="0.4">
      <c r="B6" s="4" t="s">
        <v>189</v>
      </c>
      <c r="C6" s="10">
        <v>1342</v>
      </c>
      <c r="E6" s="30"/>
      <c r="G6" s="30"/>
    </row>
    <row r="7" spans="2:7" x14ac:dyDescent="0.4">
      <c r="B7" s="4" t="s">
        <v>190</v>
      </c>
      <c r="C7" s="10">
        <v>654</v>
      </c>
    </row>
    <row r="8" spans="2:7" x14ac:dyDescent="0.4">
      <c r="B8" s="4" t="s">
        <v>130</v>
      </c>
      <c r="C8" s="10">
        <v>5444</v>
      </c>
      <c r="E8" s="16" t="s">
        <v>193</v>
      </c>
      <c r="G8" s="16" t="s">
        <v>195</v>
      </c>
    </row>
    <row r="9" spans="2:7" x14ac:dyDescent="0.4">
      <c r="B9" s="4" t="s">
        <v>191</v>
      </c>
      <c r="C9" s="10">
        <v>456</v>
      </c>
      <c r="E9" s="30"/>
      <c r="G9" s="30"/>
    </row>
    <row r="10" spans="2:7" x14ac:dyDescent="0.4">
      <c r="B10" s="4" t="s">
        <v>128</v>
      </c>
      <c r="C10" s="10">
        <v>545</v>
      </c>
    </row>
    <row r="11" spans="2:7" ht="19.5" thickBot="1" x14ac:dyDescent="0.45">
      <c r="B11" s="7"/>
      <c r="C11" s="7"/>
      <c r="D11" s="7"/>
      <c r="E11" s="7"/>
      <c r="F11" s="7"/>
      <c r="G11" s="7"/>
    </row>
  </sheetData>
  <mergeCells count="2">
    <mergeCell ref="B3:G3"/>
    <mergeCell ref="B2:G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63</vt:i4>
      </vt:variant>
    </vt:vector>
  </HeadingPairs>
  <TitlesOfParts>
    <vt:vector size="63" baseType="lpstr">
      <vt:lpstr>四則演算</vt:lpstr>
      <vt:lpstr>SUM</vt:lpstr>
      <vt:lpstr>AVERAGE</vt:lpstr>
      <vt:lpstr>MAX</vt:lpstr>
      <vt:lpstr>MIN</vt:lpstr>
      <vt:lpstr>COUNT</vt:lpstr>
      <vt:lpstr>COUNTA</vt:lpstr>
      <vt:lpstr>COUNTBLANK</vt:lpstr>
      <vt:lpstr>ROUND</vt:lpstr>
      <vt:lpstr>ROUNDUP</vt:lpstr>
      <vt:lpstr>ROUNDDOWN</vt:lpstr>
      <vt:lpstr>COUNTIF</vt:lpstr>
      <vt:lpstr>絶対参照</vt:lpstr>
      <vt:lpstr>SUMIF</vt:lpstr>
      <vt:lpstr>AVERAGEIF</vt:lpstr>
      <vt:lpstr>VLOOKUP</vt:lpstr>
      <vt:lpstr>COLUMN,COLUMNS</vt:lpstr>
      <vt:lpstr>IF</vt:lpstr>
      <vt:lpstr>IFERROR</vt:lpstr>
      <vt:lpstr>AND</vt:lpstr>
      <vt:lpstr>OR</vt:lpstr>
      <vt:lpstr>NOT</vt:lpstr>
      <vt:lpstr>INDEX</vt:lpstr>
      <vt:lpstr>MATCH</vt:lpstr>
      <vt:lpstr>TODAY,NOW</vt:lpstr>
      <vt:lpstr>EOMONTH</vt:lpstr>
      <vt:lpstr>COUNTIFS</vt:lpstr>
      <vt:lpstr>SUMIFS</vt:lpstr>
      <vt:lpstr>AVERAGEIFS</vt:lpstr>
      <vt:lpstr>UPPER,LOWER,PROPER,JIS,ASC</vt:lpstr>
      <vt:lpstr>YEAR,MONTH,DAY</vt:lpstr>
      <vt:lpstr>LEFT,MID,RIGHT</vt:lpstr>
      <vt:lpstr>DATE</vt:lpstr>
      <vt:lpstr>FIND</vt:lpstr>
      <vt:lpstr>REPLACE</vt:lpstr>
      <vt:lpstr>SUBSTITUTE</vt:lpstr>
      <vt:lpstr>LEN,LENB</vt:lpstr>
      <vt:lpstr>TEXT</vt:lpstr>
      <vt:lpstr>CONCATENATE</vt:lpstr>
      <vt:lpstr>VALUE</vt:lpstr>
      <vt:lpstr>ROW,ROWS</vt:lpstr>
      <vt:lpstr>LARGE</vt:lpstr>
      <vt:lpstr>SMALL</vt:lpstr>
      <vt:lpstr>TRIM</vt:lpstr>
      <vt:lpstr>DETEDIF</vt:lpstr>
      <vt:lpstr>WEEKDAY</vt:lpstr>
      <vt:lpstr>NETWORKDAYS</vt:lpstr>
      <vt:lpstr>WORKDAY</vt:lpstr>
      <vt:lpstr>INDIRECT</vt:lpstr>
      <vt:lpstr>PHONETIC</vt:lpstr>
      <vt:lpstr>SUBTOTAL</vt:lpstr>
      <vt:lpstr>RANK</vt:lpstr>
      <vt:lpstr>HOUR,MINUTE,SECOND</vt:lpstr>
      <vt:lpstr>TIME</vt:lpstr>
      <vt:lpstr>CEILING,FLOOR</vt:lpstr>
      <vt:lpstr>MOD</vt:lpstr>
      <vt:lpstr>OFFSET</vt:lpstr>
      <vt:lpstr>HLOOKUP</vt:lpstr>
      <vt:lpstr>PRODUCT</vt:lpstr>
      <vt:lpstr>CHAR</vt:lpstr>
      <vt:lpstr>CLEAN</vt:lpstr>
      <vt:lpstr>ABS</vt:lpstr>
      <vt:lpstr>ISERROR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Akiyuki Kaneko</dc:creator>
  <cp:lastModifiedBy>Akiyuki Kaneko</cp:lastModifiedBy>
  <dcterms:created xsi:type="dcterms:W3CDTF">2020-05-11T22:41:30Z</dcterms:created>
  <dcterms:modified xsi:type="dcterms:W3CDTF">2020-05-20T09:51:33Z</dcterms:modified>
</cp:coreProperties>
</file>